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'1'!$A$1:$F$24</definedName>
    <definedName name="_xlnm.Print_Area" localSheetId="1">'2'!$A$1:$F$135</definedName>
  </definedNames>
  <calcPr fullCalcOnLoad="1"/>
</workbook>
</file>

<file path=xl/sharedStrings.xml><?xml version="1.0" encoding="utf-8"?>
<sst xmlns="http://schemas.openxmlformats.org/spreadsheetml/2006/main" count="251" uniqueCount="136">
  <si>
    <t>ZMIANA PLANU DOCHODÓW GMINY MIŁKOWICE NA ROK 2010</t>
  </si>
  <si>
    <t>Zmniejszenie</t>
  </si>
  <si>
    <t>dochody bieżące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</si>
  <si>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</si>
  <si>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</si>
  <si>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</si>
  <si>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</si>
  <si>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</si>
  <si>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</si>
  <si>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Pomoc materialna dla uczniów</t>
  </si>
  <si>
    <t xml:space="preserve">w tym z tytułu dotacji i środków na finansowanie wydatków na realizację zadań finans. z udziałem środków, o których mowa w art.5 ust. 1 pkt 2 i 3 </t>
  </si>
  <si>
    <t xml:space="preserve">dotacja z Doln.Urz.Woj., zgodnie z pismem PS-III-3050-177/10 z dnia 23.08.2010 </t>
  </si>
  <si>
    <t>dotacja z Doln. Urz. Woj.-zgodnie z pismem PS-III-3050-160/10 z dnia 09.08.2010</t>
  </si>
  <si>
    <t>Dział</t>
  </si>
  <si>
    <t>Rozdział</t>
  </si>
  <si>
    <t>§</t>
  </si>
  <si>
    <t>Treść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</si>
  <si>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</si>
  <si>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</si>
  <si>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</si>
  <si>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</si>
  <si>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</si>
  <si>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</si>
  <si>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</si>
  <si>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</si>
  <si>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</si>
  <si>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</si>
  <si>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</si>
  <si>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</si>
  <si>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</si>
  <si>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</si>
  <si>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</si>
  <si>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</si>
  <si>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01095</t>
  </si>
  <si>
    <t>Pozostała działalność</t>
  </si>
  <si>
    <t>TRANSPORT I ŁĄCZNOŚĆ</t>
  </si>
  <si>
    <t>4430</t>
  </si>
  <si>
    <t>Różne opłaty i składki</t>
  </si>
  <si>
    <t>Drogi publiczne gminne</t>
  </si>
  <si>
    <t>4270</t>
  </si>
  <si>
    <t>Zakup usług remontowych</t>
  </si>
  <si>
    <t>4390</t>
  </si>
  <si>
    <t>Zakup usług obejmujących wykonanie ekspertyz, analiz i opinii</t>
  </si>
  <si>
    <t>ADMINISTRACJA PUBLICZNA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</si>
  <si>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</si>
  <si>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</si>
  <si>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</si>
  <si>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</si>
  <si>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3030</t>
  </si>
  <si>
    <t>Różne wydatki na rzecz osób fizycznych</t>
  </si>
  <si>
    <t>4410</t>
  </si>
  <si>
    <t>Podróże służbowe krajowe</t>
  </si>
  <si>
    <t>Urzędy gmin</t>
  </si>
  <si>
    <t>4280</t>
  </si>
  <si>
    <t>Zakup usług zdrowotnych</t>
  </si>
  <si>
    <t>4360</t>
  </si>
  <si>
    <t>Opłaty z tytułu zakupu usług telekomunikacyjnych telefonii komórkowej</t>
  </si>
  <si>
    <t>Zakup materiałów papierniczych do sprzętu drukarskiego i urządzeń kserograficznych</t>
  </si>
  <si>
    <t>Zakup akcesoriów komputerowych, w tym programów i licencji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</si>
  <si>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</si>
  <si>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</si>
  <si>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</si>
  <si>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OBSŁUGA DŁUGU PUBLICZNEGO</t>
  </si>
  <si>
    <t>RÓŻNE ROZLICZENIA</t>
  </si>
  <si>
    <t>Rezerwy ogólne i celowe</t>
  </si>
  <si>
    <t>4810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</si>
  <si>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</si>
  <si>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</si>
  <si>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</si>
  <si>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</si>
  <si>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</si>
  <si>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</si>
  <si>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</si>
  <si>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</si>
  <si>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EDUKACYJNA OPIEKA WYCHOWAWCZA</t>
  </si>
  <si>
    <t>ogółem:</t>
  </si>
  <si>
    <t>Inne fromy pomocy dla uczniów</t>
  </si>
  <si>
    <t>Urząd Gminy Miłkowice</t>
  </si>
  <si>
    <t xml:space="preserve">Zwiększenie </t>
  </si>
  <si>
    <t xml:space="preserve">Zmniejszenie 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</si>
  <si>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</si>
  <si>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</si>
  <si>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</si>
  <si>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ZMIANA PLANU WYDATKÓW GMINY MIŁKOWICE NA ROK 2010</t>
  </si>
  <si>
    <t>Zasiłki stałe</t>
  </si>
  <si>
    <t>zmniejszona dotacja z Doln. Urz. Woj.-zgodnie z pismem PS-III-3050-249/10 z dnia 19.10.2010</t>
  </si>
  <si>
    <t>3110</t>
  </si>
  <si>
    <t>Świadczenia społeczne</t>
  </si>
  <si>
    <t>Projekt systemowy "Razem lepiej"</t>
  </si>
  <si>
    <t>3119</t>
  </si>
  <si>
    <t>4017</t>
  </si>
  <si>
    <t>Wynagrodzenia osobowe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</si>
  <si>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</si>
  <si>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</si>
  <si>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</si>
  <si>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</si>
  <si>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</si>
  <si>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</si>
  <si>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</si>
  <si>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</si>
  <si>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</si>
  <si>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</si>
  <si>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</si>
  <si>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</si>
  <si>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4369</t>
  </si>
  <si>
    <t>4747</t>
  </si>
  <si>
    <t>4749</t>
  </si>
  <si>
    <t>4757</t>
  </si>
  <si>
    <t>4759</t>
  </si>
  <si>
    <t>4139</t>
  </si>
  <si>
    <t>Składki na ubezpieczenie zdrowotne</t>
  </si>
  <si>
    <t>4700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</si>
  <si>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</si>
  <si>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</si>
  <si>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Wybory do rad gmin, rad powiatów i sejmików województw, wybory wójtów, burmistrzów i prezydentów miast oraz referenda gminne, powiatowe i wojewódzkie</t>
  </si>
  <si>
    <t>dotacja z Krajowego Biura Wyborczego, zgodnie z pismem nr DLG-790-2/10 z dnia 12 października 2010roku.</t>
  </si>
  <si>
    <t>dotacja z Dolnośląskiego Urzędu Wojewódzkiego na zwrot podatku akcyzowego rolnikom zgodnie z pismem FB.III.3050/16/10 z dnia 21.10.2010r.</t>
  </si>
  <si>
    <t>dotacja od Wojewody Dolnośląskiego pismo KO-WO-0341/70B/2010 z dnia 12.10.2010r. na pomoc materialną dla uczniów o charakterze socjalnym</t>
  </si>
  <si>
    <t>Promocja gminy</t>
  </si>
  <si>
    <t>4417</t>
  </si>
  <si>
    <t>4419</t>
  </si>
  <si>
    <t>4380</t>
  </si>
  <si>
    <t>Zakup usług obejmujących tłumaczenia</t>
  </si>
  <si>
    <t>Obsługa papierów wartościowych, kredytów i pożyczek jednostek samorządu terytorialnego</t>
  </si>
  <si>
    <t>Rezerwy</t>
  </si>
  <si>
    <t>rezerwa celowa na zarządzanie kryzysowe</t>
  </si>
  <si>
    <t>Zarządzanie kryzysowe</t>
  </si>
  <si>
    <t>Stypendia dla uczniów</t>
  </si>
  <si>
    <t>600</t>
  </si>
  <si>
    <t>dotacja z Krajowego Biura Wyborczego, zgodnie z pismem nr DLG-790-2/10 z dnia 12 października 2010 roku.</t>
  </si>
  <si>
    <t>60016</t>
  </si>
  <si>
    <t>Opłaty z tytułu zakupu usług telekomunikacyjnych świadczonych w ruchomej publicznej sieci telefonicznej</t>
  </si>
  <si>
    <t>4370</t>
  </si>
  <si>
    <t>Opłaty z tytułu zakupu usług telekomunikacyjnych świadczonych w ruchomej stacjonarnej sieci telefonicznej</t>
  </si>
  <si>
    <t>8070</t>
  </si>
  <si>
    <t>Odsetki i dyskonto od skarbowych papierów wartościowych, kredytów i pożyczek oraz innych instrumentów finansowych, związanych z obsługą długu krajowego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</si>
</sst>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0" xfId="18" applyFont="1" applyAlignment="1">
      <alignment horizontal="center" vertical="center"/>
      <protection/>
    </xf>
    <xf numFmtId="49" fontId="7" fillId="0" borderId="2" xfId="18" applyNumberFormat="1" applyFont="1" applyBorder="1" applyAlignment="1">
      <alignment horizontal="center"/>
      <protection/>
    </xf>
    <xf numFmtId="3" fontId="7" fillId="0" borderId="2" xfId="18" applyNumberFormat="1" applyFont="1" applyBorder="1" applyAlignment="1">
      <alignment vertical="center"/>
      <protection/>
    </xf>
    <xf numFmtId="0" fontId="7" fillId="0" borderId="0" xfId="18" applyFont="1">
      <alignment/>
      <protection/>
    </xf>
    <xf numFmtId="49" fontId="8" fillId="0" borderId="1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3" fontId="8" fillId="0" borderId="3" xfId="18" applyNumberFormat="1" applyFont="1" applyBorder="1" applyAlignment="1">
      <alignment vertical="center"/>
      <protection/>
    </xf>
    <xf numFmtId="0" fontId="8" fillId="0" borderId="0" xfId="18" applyFont="1">
      <alignment/>
      <protection/>
    </xf>
    <xf numFmtId="3" fontId="2" fillId="0" borderId="1" xfId="18" applyNumberFormat="1" applyBorder="1" applyAlignment="1">
      <alignment vertical="center"/>
      <protection/>
    </xf>
    <xf numFmtId="0" fontId="2" fillId="0" borderId="0" xfId="18">
      <alignment/>
      <protection/>
    </xf>
    <xf numFmtId="49" fontId="8" fillId="0" borderId="4" xfId="18" applyNumberFormat="1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/>
      <protection/>
    </xf>
    <xf numFmtId="3" fontId="8" fillId="0" borderId="4" xfId="18" applyNumberFormat="1" applyFont="1" applyBorder="1" applyAlignment="1">
      <alignment vertical="center"/>
      <protection/>
    </xf>
    <xf numFmtId="0" fontId="2" fillId="0" borderId="1" xfId="18" applyBorder="1" applyAlignment="1">
      <alignment vertical="center" wrapText="1"/>
      <protection/>
    </xf>
    <xf numFmtId="0" fontId="2" fillId="0" borderId="5" xfId="18" applyBorder="1" applyAlignment="1">
      <alignment vertical="center" wrapText="1"/>
      <protection/>
    </xf>
    <xf numFmtId="3" fontId="2" fillId="0" borderId="5" xfId="18" applyNumberFormat="1" applyBorder="1" applyAlignment="1">
      <alignment vertical="center"/>
      <protection/>
    </xf>
    <xf numFmtId="0" fontId="9" fillId="0" borderId="0" xfId="18" applyFont="1" applyBorder="1" applyAlignment="1">
      <alignment horizontal="center" vertical="center"/>
      <protection/>
    </xf>
    <xf numFmtId="49" fontId="2" fillId="0" borderId="0" xfId="18" applyNumberFormat="1" applyBorder="1" applyAlignment="1">
      <alignment horizontal="center" vertical="center"/>
      <protection/>
    </xf>
    <xf numFmtId="0" fontId="8" fillId="0" borderId="5" xfId="18" applyFont="1" applyBorder="1" applyAlignment="1">
      <alignment horizontal="center" vertical="center"/>
      <protection/>
    </xf>
    <xf numFmtId="3" fontId="8" fillId="0" borderId="5" xfId="18" applyNumberFormat="1" applyFont="1" applyBorder="1" applyAlignment="1">
      <alignment vertical="center"/>
      <protection/>
    </xf>
    <xf numFmtId="3" fontId="7" fillId="0" borderId="0" xfId="18" applyNumberFormat="1" applyFont="1">
      <alignment/>
      <protection/>
    </xf>
    <xf numFmtId="0" fontId="8" fillId="0" borderId="1" xfId="18" applyFont="1" applyBorder="1" applyAlignment="1">
      <alignment horizontal="center"/>
      <protection/>
    </xf>
    <xf numFmtId="0" fontId="2" fillId="0" borderId="1" xfId="18" applyBorder="1" applyAlignment="1">
      <alignment horizontal="center"/>
      <protection/>
    </xf>
    <xf numFmtId="0" fontId="7" fillId="0" borderId="2" xfId="18" applyFont="1" applyBorder="1" applyAlignment="1">
      <alignment horizontal="center"/>
      <protection/>
    </xf>
    <xf numFmtId="0" fontId="11" fillId="0" borderId="5" xfId="18" applyFont="1" applyBorder="1" applyAlignment="1">
      <alignment horizontal="center" vertical="center"/>
      <protection/>
    </xf>
    <xf numFmtId="49" fontId="2" fillId="0" borderId="4" xfId="18" applyNumberFormat="1" applyBorder="1" applyAlignment="1">
      <alignment horizontal="center" vertical="center"/>
      <protection/>
    </xf>
    <xf numFmtId="3" fontId="2" fillId="0" borderId="4" xfId="18" applyNumberFormat="1" applyBorder="1" applyAlignment="1">
      <alignment vertical="center"/>
      <protection/>
    </xf>
    <xf numFmtId="3" fontId="8" fillId="0" borderId="0" xfId="18" applyNumberFormat="1" applyFont="1">
      <alignment/>
      <protection/>
    </xf>
    <xf numFmtId="3" fontId="10" fillId="0" borderId="2" xfId="18" applyNumberFormat="1" applyFont="1" applyBorder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2" fillId="0" borderId="0" xfId="19" applyFont="1">
      <alignment/>
      <protection/>
    </xf>
    <xf numFmtId="0" fontId="0" fillId="0" borderId="0" xfId="19" applyAlignment="1">
      <alignment horizontal="center" vertical="center"/>
      <protection/>
    </xf>
    <xf numFmtId="3" fontId="0" fillId="0" borderId="0" xfId="19" applyNumberFormat="1" applyAlignment="1">
      <alignment vertical="center"/>
      <protection/>
    </xf>
    <xf numFmtId="0" fontId="0" fillId="0" borderId="0" xfId="19" applyAlignment="1">
      <alignment vertical="center"/>
      <protection/>
    </xf>
    <xf numFmtId="0" fontId="13" fillId="0" borderId="0" xfId="19" applyFont="1" applyAlignment="1">
      <alignment horizontal="center" vertical="center"/>
      <protection/>
    </xf>
    <xf numFmtId="49" fontId="2" fillId="0" borderId="5" xfId="18" applyNumberFormat="1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horizontal="center"/>
      <protection/>
    </xf>
    <xf numFmtId="0" fontId="2" fillId="0" borderId="6" xfId="18" applyBorder="1" applyAlignment="1">
      <alignment horizontal="center"/>
      <protection/>
    </xf>
    <xf numFmtId="3" fontId="7" fillId="0" borderId="7" xfId="18" applyNumberFormat="1" applyFont="1" applyBorder="1" applyAlignment="1">
      <alignment vertical="center"/>
      <protection/>
    </xf>
    <xf numFmtId="0" fontId="0" fillId="0" borderId="6" xfId="19" applyBorder="1" applyAlignment="1">
      <alignment horizontal="center"/>
      <protection/>
    </xf>
    <xf numFmtId="0" fontId="2" fillId="0" borderId="0" xfId="18" applyBorder="1" applyAlignment="1">
      <alignment horizontal="center" vertical="center"/>
      <protection/>
    </xf>
    <xf numFmtId="49" fontId="8" fillId="0" borderId="6" xfId="18" applyNumberFormat="1" applyFont="1" applyBorder="1" applyAlignment="1">
      <alignment horizontal="center"/>
      <protection/>
    </xf>
    <xf numFmtId="0" fontId="8" fillId="0" borderId="8" xfId="18" applyFont="1" applyBorder="1" applyAlignment="1">
      <alignment horizontal="center"/>
      <protection/>
    </xf>
    <xf numFmtId="0" fontId="8" fillId="0" borderId="9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0" fontId="2" fillId="0" borderId="4" xfId="18" applyBorder="1" applyAlignment="1">
      <alignment vertical="center"/>
      <protection/>
    </xf>
    <xf numFmtId="3" fontId="10" fillId="0" borderId="7" xfId="18" applyNumberFormat="1" applyFont="1" applyBorder="1" applyAlignment="1">
      <alignment vertical="center"/>
      <protection/>
    </xf>
    <xf numFmtId="0" fontId="2" fillId="0" borderId="4" xfId="18" applyBorder="1" applyAlignment="1">
      <alignment horizontal="center" vertical="center"/>
      <protection/>
    </xf>
    <xf numFmtId="4" fontId="8" fillId="0" borderId="4" xfId="18" applyNumberFormat="1" applyFont="1" applyBorder="1" applyAlignment="1">
      <alignment vertical="center"/>
      <protection/>
    </xf>
    <xf numFmtId="4" fontId="2" fillId="0" borderId="4" xfId="18" applyNumberFormat="1" applyBorder="1" applyAlignment="1">
      <alignment vertical="center"/>
      <protection/>
    </xf>
    <xf numFmtId="4" fontId="5" fillId="0" borderId="0" xfId="18" applyNumberFormat="1" applyFont="1">
      <alignment/>
      <protection/>
    </xf>
    <xf numFmtId="0" fontId="2" fillId="0" borderId="4" xfId="18" applyBorder="1" applyAlignment="1">
      <alignment vertical="center" wrapText="1"/>
      <protection/>
    </xf>
    <xf numFmtId="49" fontId="8" fillId="0" borderId="9" xfId="18" applyNumberFormat="1" applyFont="1" applyBorder="1" applyAlignment="1">
      <alignment horizontal="center" vertical="center"/>
      <protection/>
    </xf>
    <xf numFmtId="0" fontId="2" fillId="0" borderId="8" xfId="18" applyBorder="1" applyAlignment="1">
      <alignment horizontal="center"/>
      <protection/>
    </xf>
    <xf numFmtId="0" fontId="9" fillId="0" borderId="9" xfId="18" applyFont="1" applyBorder="1" applyAlignment="1">
      <alignment horizontal="center" vertical="center"/>
      <protection/>
    </xf>
    <xf numFmtId="0" fontId="14" fillId="0" borderId="9" xfId="18" applyFont="1" applyBorder="1" applyAlignment="1">
      <alignment horizontal="right" vertical="center" wrapText="1"/>
      <protection/>
    </xf>
    <xf numFmtId="0" fontId="7" fillId="0" borderId="10" xfId="18" applyFont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10" fillId="0" borderId="10" xfId="18" applyFont="1" applyBorder="1" applyAlignment="1">
      <alignment horizontal="center" vertical="center"/>
      <protection/>
    </xf>
    <xf numFmtId="4" fontId="7" fillId="0" borderId="2" xfId="18" applyNumberFormat="1" applyFont="1" applyBorder="1" applyAlignment="1">
      <alignment vertical="center"/>
      <protection/>
    </xf>
    <xf numFmtId="4" fontId="0" fillId="0" borderId="0" xfId="19" applyNumberFormat="1">
      <alignment/>
      <protection/>
    </xf>
    <xf numFmtId="4" fontId="0" fillId="0" borderId="0" xfId="19" applyNumberFormat="1" applyAlignment="1">
      <alignment vertical="center"/>
      <protection/>
    </xf>
    <xf numFmtId="4" fontId="12" fillId="0" borderId="2" xfId="18" applyNumberFormat="1" applyFont="1" applyBorder="1" applyAlignment="1">
      <alignment vertical="center"/>
      <protection/>
    </xf>
    <xf numFmtId="0" fontId="6" fillId="0" borderId="3" xfId="18" applyFont="1" applyBorder="1" applyAlignment="1">
      <alignment horizontal="center" vertical="center"/>
      <protection/>
    </xf>
    <xf numFmtId="49" fontId="2" fillId="0" borderId="11" xfId="18" applyNumberFormat="1" applyBorder="1" applyAlignment="1">
      <alignment horizontal="center" vertical="center"/>
      <protection/>
    </xf>
    <xf numFmtId="49" fontId="2" fillId="0" borderId="12" xfId="18" applyNumberFormat="1" applyBorder="1" applyAlignment="1">
      <alignment horizontal="center" vertical="center"/>
      <protection/>
    </xf>
    <xf numFmtId="0" fontId="14" fillId="0" borderId="13" xfId="18" applyFont="1" applyBorder="1" applyAlignment="1">
      <alignment vertical="center" wrapText="1"/>
      <protection/>
    </xf>
    <xf numFmtId="3" fontId="14" fillId="0" borderId="14" xfId="18" applyNumberFormat="1" applyFont="1" applyBorder="1" applyAlignment="1">
      <alignment horizontal="center" vertical="center" wrapText="1"/>
      <protection/>
    </xf>
    <xf numFmtId="0" fontId="6" fillId="0" borderId="15" xfId="18" applyFont="1" applyBorder="1" applyAlignment="1">
      <alignment horizontal="center" vertical="center"/>
      <protection/>
    </xf>
    <xf numFmtId="49" fontId="7" fillId="0" borderId="10" xfId="18" applyNumberFormat="1" applyFont="1" applyBorder="1" applyAlignment="1">
      <alignment horizontal="center"/>
      <protection/>
    </xf>
    <xf numFmtId="4" fontId="2" fillId="0" borderId="1" xfId="18" applyNumberFormat="1" applyBorder="1" applyAlignment="1">
      <alignment vertical="center"/>
      <protection/>
    </xf>
    <xf numFmtId="0" fontId="14" fillId="0" borderId="16" xfId="18" applyFont="1" applyBorder="1" applyAlignment="1">
      <alignment vertical="center" wrapText="1"/>
      <protection/>
    </xf>
    <xf numFmtId="4" fontId="2" fillId="0" borderId="5" xfId="18" applyNumberFormat="1" applyBorder="1" applyAlignment="1">
      <alignment vertical="center"/>
      <protection/>
    </xf>
    <xf numFmtId="2" fontId="8" fillId="0" borderId="11" xfId="18" applyNumberFormat="1" applyFont="1" applyBorder="1" applyAlignment="1">
      <alignment horizontal="center" vertical="center"/>
      <protection/>
    </xf>
    <xf numFmtId="2" fontId="14" fillId="0" borderId="11" xfId="18" applyNumberFormat="1" applyFont="1" applyBorder="1" applyAlignment="1">
      <alignment horizontal="right" vertical="center" wrapText="1"/>
      <protection/>
    </xf>
    <xf numFmtId="3" fontId="14" fillId="0" borderId="17" xfId="18" applyNumberFormat="1" applyFont="1" applyBorder="1" applyAlignment="1">
      <alignment horizontal="center" vertical="center" wrapText="1"/>
      <protection/>
    </xf>
    <xf numFmtId="3" fontId="14" fillId="0" borderId="5" xfId="18" applyNumberFormat="1" applyFont="1" applyBorder="1" applyAlignment="1">
      <alignment horizontal="center" vertical="center" wrapText="1"/>
      <protection/>
    </xf>
    <xf numFmtId="3" fontId="14" fillId="0" borderId="18" xfId="18" applyNumberFormat="1" applyFont="1" applyBorder="1" applyAlignment="1">
      <alignment horizontal="center" vertical="center" wrapText="1"/>
      <protection/>
    </xf>
    <xf numFmtId="4" fontId="0" fillId="0" borderId="5" xfId="19" applyNumberFormat="1" applyFont="1" applyBorder="1" applyAlignment="1">
      <alignment horizontal="right" vertical="center"/>
      <protection/>
    </xf>
    <xf numFmtId="4" fontId="0" fillId="0" borderId="5" xfId="19" applyNumberFormat="1" applyBorder="1">
      <alignment/>
      <protection/>
    </xf>
    <xf numFmtId="0" fontId="2" fillId="0" borderId="19" xfId="18" applyBorder="1" applyAlignment="1">
      <alignment horizontal="center"/>
      <protection/>
    </xf>
    <xf numFmtId="3" fontId="2" fillId="0" borderId="20" xfId="18" applyNumberFormat="1" applyBorder="1" applyAlignment="1">
      <alignment vertical="center"/>
      <protection/>
    </xf>
    <xf numFmtId="0" fontId="8" fillId="0" borderId="15" xfId="18" applyFont="1" applyBorder="1" applyAlignment="1">
      <alignment horizontal="center"/>
      <protection/>
    </xf>
    <xf numFmtId="0" fontId="2" fillId="0" borderId="4" xfId="18" applyFont="1" applyBorder="1" applyAlignment="1">
      <alignment vertical="center"/>
      <protection/>
    </xf>
    <xf numFmtId="0" fontId="2" fillId="0" borderId="0" xfId="18" applyAlignment="1">
      <alignment vertical="center"/>
      <protection/>
    </xf>
    <xf numFmtId="4" fontId="8" fillId="0" borderId="3" xfId="18" applyNumberFormat="1" applyFont="1" applyBorder="1" applyAlignment="1">
      <alignment vertical="center"/>
      <protection/>
    </xf>
    <xf numFmtId="4" fontId="7" fillId="0" borderId="21" xfId="18" applyNumberFormat="1" applyFont="1" applyBorder="1" applyAlignment="1">
      <alignment vertical="center"/>
      <protection/>
    </xf>
    <xf numFmtId="4" fontId="7" fillId="0" borderId="7" xfId="18" applyNumberFormat="1" applyFont="1" applyBorder="1" applyAlignment="1">
      <alignment vertical="center"/>
      <protection/>
    </xf>
    <xf numFmtId="4" fontId="2" fillId="0" borderId="4" xfId="18" applyNumberFormat="1" applyFont="1" applyBorder="1" applyAlignment="1">
      <alignment vertical="center" wrapText="1"/>
      <protection/>
    </xf>
    <xf numFmtId="49" fontId="8" fillId="0" borderId="11" xfId="18" applyNumberFormat="1" applyFont="1" applyBorder="1" applyAlignment="1">
      <alignment horizontal="center" vertical="center"/>
      <protection/>
    </xf>
    <xf numFmtId="0" fontId="2" fillId="0" borderId="5" xfId="18" applyFont="1" applyBorder="1" applyAlignment="1">
      <alignment vertical="center" wrapText="1"/>
      <protection/>
    </xf>
    <xf numFmtId="49" fontId="2" fillId="0" borderId="20" xfId="18" applyNumberFormat="1" applyFont="1" applyBorder="1" applyAlignment="1">
      <alignment horizontal="center" vertical="center"/>
      <protection/>
    </xf>
    <xf numFmtId="0" fontId="2" fillId="0" borderId="20" xfId="18" applyFont="1" applyBorder="1" applyAlignment="1">
      <alignment vertical="center" wrapText="1"/>
      <protection/>
    </xf>
    <xf numFmtId="0" fontId="2" fillId="0" borderId="18" xfId="18" applyBorder="1" applyAlignment="1">
      <alignment horizontal="center" vertical="center"/>
      <protection/>
    </xf>
    <xf numFmtId="0" fontId="14" fillId="0" borderId="9" xfId="18" applyFont="1" applyBorder="1" applyAlignment="1">
      <alignment horizontal="center" vertical="center" wrapText="1"/>
      <protection/>
    </xf>
    <xf numFmtId="0" fontId="14" fillId="0" borderId="18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22" xfId="18" applyFont="1" applyBorder="1" applyAlignment="1">
      <alignment horizontal="center" vertical="center"/>
      <protection/>
    </xf>
    <xf numFmtId="0" fontId="7" fillId="0" borderId="23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/>
      <protection/>
    </xf>
    <xf numFmtId="0" fontId="5" fillId="2" borderId="15" xfId="18" applyFont="1" applyFill="1" applyBorder="1" applyAlignment="1">
      <alignment horizontal="center" vertical="center" wrapText="1"/>
      <protection/>
    </xf>
    <xf numFmtId="0" fontId="5" fillId="2" borderId="24" xfId="18" applyFont="1" applyFill="1" applyBorder="1" applyAlignment="1">
      <alignment horizontal="center" vertical="center"/>
      <protection/>
    </xf>
    <xf numFmtId="0" fontId="5" fillId="2" borderId="25" xfId="18" applyFont="1" applyFill="1" applyBorder="1" applyAlignment="1">
      <alignment horizontal="center" vertical="center"/>
      <protection/>
    </xf>
    <xf numFmtId="0" fontId="5" fillId="2" borderId="26" xfId="18" applyFont="1" applyFill="1" applyBorder="1" applyAlignment="1">
      <alignment horizontal="center" vertical="center"/>
      <protection/>
    </xf>
    <xf numFmtId="0" fontId="5" fillId="2" borderId="15" xfId="18" applyFont="1" applyFill="1" applyBorder="1" applyAlignment="1">
      <alignment horizontal="center" vertical="center"/>
      <protection/>
    </xf>
    <xf numFmtId="0" fontId="0" fillId="0" borderId="8" xfId="19" applyFont="1" applyBorder="1" applyAlignment="1">
      <alignment horizontal="right" vertical="top" wrapText="1"/>
      <protection/>
    </xf>
    <xf numFmtId="0" fontId="0" fillId="0" borderId="9" xfId="19" applyFont="1" applyBorder="1" applyAlignment="1">
      <alignment horizontal="right" vertical="top" wrapText="1"/>
      <protection/>
    </xf>
    <xf numFmtId="0" fontId="0" fillId="0" borderId="18" xfId="19" applyFont="1" applyBorder="1" applyAlignment="1">
      <alignment horizontal="right" vertical="top" wrapText="1"/>
      <protection/>
    </xf>
    <xf numFmtId="0" fontId="8" fillId="0" borderId="13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14" fillId="0" borderId="13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8" fillId="0" borderId="13" xfId="18" applyFont="1" applyBorder="1" applyAlignment="1">
      <alignment horizontal="center" vertical="center"/>
      <protection/>
    </xf>
    <xf numFmtId="0" fontId="8" fillId="0" borderId="27" xfId="18" applyFont="1" applyBorder="1" applyAlignment="1">
      <alignment horizontal="center" vertical="center"/>
      <protection/>
    </xf>
    <xf numFmtId="0" fontId="14" fillId="0" borderId="28" xfId="18" applyFont="1" applyBorder="1" applyAlignment="1">
      <alignment horizontal="center" vertical="center" wrapText="1"/>
      <protection/>
    </xf>
    <xf numFmtId="0" fontId="14" fillId="0" borderId="29" xfId="18" applyFont="1" applyBorder="1" applyAlignment="1">
      <alignment horizontal="center" vertical="center" wrapText="1"/>
      <protection/>
    </xf>
    <xf numFmtId="0" fontId="12" fillId="0" borderId="30" xfId="18" applyFont="1" applyBorder="1" applyAlignment="1">
      <alignment horizontal="right" vertical="center"/>
      <protection/>
    </xf>
    <xf numFmtId="0" fontId="12" fillId="0" borderId="22" xfId="18" applyFont="1" applyBorder="1" applyAlignment="1">
      <alignment horizontal="right" vertical="center"/>
      <protection/>
    </xf>
    <xf numFmtId="0" fontId="12" fillId="0" borderId="23" xfId="18" applyFont="1" applyBorder="1" applyAlignment="1">
      <alignment horizontal="right" vertical="center"/>
      <protection/>
    </xf>
    <xf numFmtId="0" fontId="8" fillId="0" borderId="9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14" fillId="0" borderId="11" xfId="18" applyFont="1" applyBorder="1" applyAlignment="1">
      <alignment horizontal="center" vertical="center" wrapText="1"/>
      <protection/>
    </xf>
    <xf numFmtId="0" fontId="14" fillId="0" borderId="14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/>
      <protection/>
    </xf>
    <xf numFmtId="0" fontId="14" fillId="0" borderId="12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2" fontId="8" fillId="0" borderId="31" xfId="18" applyNumberFormat="1" applyFont="1" applyBorder="1" applyAlignment="1">
      <alignment horizontal="center" vertical="center" wrapText="1"/>
      <protection/>
    </xf>
    <xf numFmtId="2" fontId="8" fillId="0" borderId="27" xfId="18" applyNumberFormat="1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/>
      <protection/>
    </xf>
    <xf numFmtId="0" fontId="12" fillId="0" borderId="21" xfId="18" applyFont="1" applyBorder="1" applyAlignment="1">
      <alignment horizontal="right" vertical="center"/>
      <protection/>
    </xf>
    <xf numFmtId="0" fontId="8" fillId="0" borderId="33" xfId="18" applyFont="1" applyBorder="1" applyAlignment="1">
      <alignment horizontal="center" vertical="center" wrapText="1"/>
      <protection/>
    </xf>
    <xf numFmtId="0" fontId="8" fillId="0" borderId="34" xfId="18" applyFont="1" applyBorder="1" applyAlignment="1">
      <alignment horizontal="center" vertical="center" wrapText="1"/>
      <protection/>
    </xf>
    <xf numFmtId="0" fontId="8" fillId="0" borderId="33" xfId="18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27" xfId="18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rz_układ wykonawczy" xfId="18"/>
    <cellStyle name="Normalny_Zarz60_Zał1_Projekt załączników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56"/>
  <sheetViews>
    <sheetView showGridLines="0" zoomScale="75" zoomScaleNormal="75" workbookViewId="0" topLeftCell="A4">
      <selection activeCell="A14" sqref="A14:IV1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113" t="s">
        <v>0</v>
      </c>
      <c r="B2" s="113"/>
      <c r="C2" s="113"/>
      <c r="D2" s="113"/>
      <c r="E2" s="113"/>
      <c r="F2" s="113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116" t="s">
        <v>13</v>
      </c>
      <c r="B4" s="118" t="s">
        <v>14</v>
      </c>
      <c r="C4" s="118" t="s">
        <v>15</v>
      </c>
      <c r="D4" s="118" t="s">
        <v>16</v>
      </c>
      <c r="E4" s="114" t="s">
        <v>78</v>
      </c>
      <c r="F4" s="114" t="s">
        <v>1</v>
      </c>
    </row>
    <row r="5" spans="1:6" s="4" customFormat="1" ht="15" customHeight="1" thickBot="1">
      <c r="A5" s="117"/>
      <c r="B5" s="115"/>
      <c r="C5" s="115"/>
      <c r="D5" s="115"/>
      <c r="E5" s="115"/>
      <c r="F5" s="115"/>
    </row>
    <row r="6" spans="1:6" s="6" customFormat="1" ht="7.5" customHeight="1" thickBot="1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</row>
    <row r="7" spans="1:6" s="9" customFormat="1" ht="23.25" customHeight="1" thickBot="1">
      <c r="A7" s="80" t="s">
        <v>17</v>
      </c>
      <c r="B7" s="107" t="s">
        <v>18</v>
      </c>
      <c r="C7" s="108"/>
      <c r="D7" s="109"/>
      <c r="E7" s="70">
        <f>E8</f>
        <v>99293.16</v>
      </c>
      <c r="F7" s="70">
        <f>F8</f>
        <v>0</v>
      </c>
    </row>
    <row r="8" spans="1:6" s="14" customFormat="1" ht="20.25" customHeight="1">
      <c r="A8" s="51"/>
      <c r="B8" s="17" t="s">
        <v>33</v>
      </c>
      <c r="C8" s="126" t="s">
        <v>34</v>
      </c>
      <c r="D8" s="127"/>
      <c r="E8" s="59">
        <f>E9</f>
        <v>99293.16</v>
      </c>
      <c r="F8" s="59">
        <f>F9</f>
        <v>0</v>
      </c>
    </row>
    <row r="9" spans="1:6" s="16" customFormat="1" ht="42.75" customHeight="1">
      <c r="A9" s="47"/>
      <c r="B9" s="23"/>
      <c r="C9" s="32" t="s">
        <v>44</v>
      </c>
      <c r="D9" s="20" t="s">
        <v>45</v>
      </c>
      <c r="E9" s="81">
        <v>99293.16</v>
      </c>
      <c r="F9" s="81"/>
    </row>
    <row r="10" spans="1:6" s="14" customFormat="1" ht="27" customHeight="1" thickBot="1">
      <c r="A10" s="46"/>
      <c r="B10" s="45"/>
      <c r="C10" s="82"/>
      <c r="D10" s="128" t="s">
        <v>116</v>
      </c>
      <c r="E10" s="128"/>
      <c r="F10" s="129"/>
    </row>
    <row r="11" spans="1:6" s="9" customFormat="1" ht="45.75" customHeight="1" thickBot="1">
      <c r="A11" s="68">
        <v>751</v>
      </c>
      <c r="B11" s="110" t="s">
        <v>59</v>
      </c>
      <c r="C11" s="111"/>
      <c r="D11" s="112"/>
      <c r="E11" s="8">
        <f>E12</f>
        <v>39139</v>
      </c>
      <c r="F11" s="8">
        <f>F12</f>
        <v>0</v>
      </c>
    </row>
    <row r="12" spans="1:6" s="14" customFormat="1" ht="47.25" customHeight="1">
      <c r="A12" s="46"/>
      <c r="B12" s="18">
        <v>75109</v>
      </c>
      <c r="C12" s="122" t="s">
        <v>114</v>
      </c>
      <c r="D12" s="123"/>
      <c r="E12" s="19">
        <f>E13</f>
        <v>39139</v>
      </c>
      <c r="F12" s="19">
        <f>F13</f>
        <v>0</v>
      </c>
    </row>
    <row r="13" spans="1:6" s="16" customFormat="1" ht="42" customHeight="1">
      <c r="A13" s="47"/>
      <c r="B13" s="50"/>
      <c r="C13" s="32" t="s">
        <v>44</v>
      </c>
      <c r="D13" s="62" t="s">
        <v>45</v>
      </c>
      <c r="E13" s="33">
        <v>39139</v>
      </c>
      <c r="F13" s="33"/>
    </row>
    <row r="14" spans="1:6" s="14" customFormat="1" ht="27" customHeight="1" thickBot="1">
      <c r="A14" s="46"/>
      <c r="B14" s="45"/>
      <c r="C14" s="63"/>
      <c r="D14" s="124" t="s">
        <v>115</v>
      </c>
      <c r="E14" s="124"/>
      <c r="F14" s="125"/>
    </row>
    <row r="15" spans="1:7" s="9" customFormat="1" ht="25.5" customHeight="1" thickBot="1">
      <c r="A15" s="67">
        <v>852</v>
      </c>
      <c r="B15" s="107" t="s">
        <v>66</v>
      </c>
      <c r="C15" s="108"/>
      <c r="D15" s="109"/>
      <c r="E15" s="8">
        <f>E16</f>
        <v>0</v>
      </c>
      <c r="F15" s="8">
        <f>F16</f>
        <v>13000</v>
      </c>
      <c r="G15" s="27">
        <f>E15-F15</f>
        <v>-13000</v>
      </c>
    </row>
    <row r="16" spans="1:6" s="14" customFormat="1" ht="22.5" customHeight="1">
      <c r="A16" s="47"/>
      <c r="B16" s="18">
        <v>85216</v>
      </c>
      <c r="C16" s="137" t="s">
        <v>84</v>
      </c>
      <c r="D16" s="123"/>
      <c r="E16" s="19">
        <f>E17</f>
        <v>0</v>
      </c>
      <c r="F16" s="19">
        <f>F17</f>
        <v>13000</v>
      </c>
    </row>
    <row r="17" spans="1:6" s="16" customFormat="1" ht="25.5">
      <c r="A17" s="47"/>
      <c r="B17" s="50"/>
      <c r="C17" s="32" t="s">
        <v>71</v>
      </c>
      <c r="D17" s="62" t="s">
        <v>72</v>
      </c>
      <c r="E17" s="33"/>
      <c r="F17" s="33">
        <v>13000</v>
      </c>
    </row>
    <row r="18" spans="1:6" s="14" customFormat="1" ht="25.5" customHeight="1" thickBot="1">
      <c r="A18" s="46"/>
      <c r="B18" s="53"/>
      <c r="C18" s="63"/>
      <c r="D18" s="105" t="s">
        <v>85</v>
      </c>
      <c r="E18" s="105"/>
      <c r="F18" s="106"/>
    </row>
    <row r="19" spans="1:6" s="36" customFormat="1" ht="22.5" customHeight="1" thickBot="1">
      <c r="A19" s="69">
        <v>854</v>
      </c>
      <c r="B19" s="110" t="s">
        <v>74</v>
      </c>
      <c r="C19" s="111"/>
      <c r="D19" s="112"/>
      <c r="E19" s="35">
        <f>E20</f>
        <v>54988</v>
      </c>
      <c r="F19" s="57">
        <f>F20</f>
        <v>0</v>
      </c>
    </row>
    <row r="20" spans="1:6" s="16" customFormat="1" ht="23.25" customHeight="1">
      <c r="A20" s="47"/>
      <c r="B20" s="31">
        <v>85415</v>
      </c>
      <c r="C20" s="133" t="s">
        <v>9</v>
      </c>
      <c r="D20" s="134"/>
      <c r="E20" s="22">
        <f>E21</f>
        <v>54988</v>
      </c>
      <c r="F20" s="22">
        <f>F21</f>
        <v>0</v>
      </c>
    </row>
    <row r="21" spans="1:6" s="16" customFormat="1" ht="25.5">
      <c r="A21" s="47"/>
      <c r="B21" s="50"/>
      <c r="C21" s="32" t="s">
        <v>71</v>
      </c>
      <c r="D21" s="62" t="s">
        <v>72</v>
      </c>
      <c r="E21" s="33">
        <v>54988</v>
      </c>
      <c r="F21" s="33"/>
    </row>
    <row r="22" spans="1:6" s="16" customFormat="1" ht="30" customHeight="1" thickBot="1">
      <c r="A22" s="47"/>
      <c r="B22" s="50"/>
      <c r="C22" s="75"/>
      <c r="D22" s="135" t="s">
        <v>117</v>
      </c>
      <c r="E22" s="135"/>
      <c r="F22" s="136"/>
    </row>
    <row r="23" spans="1:9" s="38" customFormat="1" ht="27" customHeight="1" thickBot="1">
      <c r="A23" s="130" t="s">
        <v>75</v>
      </c>
      <c r="B23" s="131"/>
      <c r="C23" s="131"/>
      <c r="D23" s="132"/>
      <c r="E23" s="73">
        <f>E19+E15+E11+E7</f>
        <v>193420.16</v>
      </c>
      <c r="F23" s="73">
        <f>F19+F15+F11+F7</f>
        <v>13000</v>
      </c>
      <c r="G23" s="61">
        <f>E23-F23</f>
        <v>180420.16</v>
      </c>
      <c r="I23" s="61"/>
    </row>
    <row r="24" spans="1:7" ht="24" customHeight="1" hidden="1">
      <c r="A24" s="119" t="s">
        <v>10</v>
      </c>
      <c r="B24" s="120"/>
      <c r="C24" s="120"/>
      <c r="D24" s="121"/>
      <c r="E24" s="89" t="e">
        <f>#REF!+#REF!</f>
        <v>#REF!</v>
      </c>
      <c r="F24" s="90"/>
      <c r="G24" s="71"/>
    </row>
    <row r="25" spans="2:6" ht="12.75">
      <c r="B25" s="43"/>
      <c r="C25" s="40"/>
      <c r="D25" s="42"/>
      <c r="E25" s="42"/>
      <c r="F25" s="42"/>
    </row>
    <row r="26" spans="2:6" ht="12.75">
      <c r="B26" s="40"/>
      <c r="C26" s="40"/>
      <c r="D26" s="42"/>
      <c r="E26" s="42"/>
      <c r="F26" s="42"/>
    </row>
    <row r="27" spans="2:6" ht="12.75">
      <c r="B27" s="40"/>
      <c r="C27" s="40"/>
      <c r="D27" s="42"/>
      <c r="E27" s="42"/>
      <c r="F27" s="42"/>
    </row>
    <row r="28" spans="2:6" ht="12.75">
      <c r="B28" s="40"/>
      <c r="C28" s="40"/>
      <c r="D28" s="42"/>
      <c r="E28" s="42"/>
      <c r="F28" s="42"/>
    </row>
    <row r="29" spans="2:6" ht="12.75">
      <c r="B29" s="40"/>
      <c r="C29" s="40"/>
      <c r="D29" s="42"/>
      <c r="E29" s="42"/>
      <c r="F29" s="42"/>
    </row>
    <row r="30" spans="2:6" ht="12.75">
      <c r="B30" s="40"/>
      <c r="C30" s="40"/>
      <c r="D30" s="42"/>
      <c r="E30" s="42"/>
      <c r="F30" s="42"/>
    </row>
    <row r="31" spans="2:6" ht="12.75">
      <c r="B31" s="40"/>
      <c r="C31" s="40"/>
      <c r="D31" s="42"/>
      <c r="E31" s="42"/>
      <c r="F31" s="42"/>
    </row>
    <row r="32" spans="2:6" ht="12.75">
      <c r="B32" s="40"/>
      <c r="C32" s="40"/>
      <c r="D32" s="42"/>
      <c r="E32" s="42"/>
      <c r="F32" s="42"/>
    </row>
    <row r="33" spans="2:6" ht="12.75">
      <c r="B33" s="40"/>
      <c r="C33" s="40"/>
      <c r="D33" s="42"/>
      <c r="E33" s="42"/>
      <c r="F33" s="42"/>
    </row>
    <row r="34" spans="2:6" ht="12.75">
      <c r="B34" s="40"/>
      <c r="C34" s="40"/>
      <c r="D34" s="42"/>
      <c r="E34" s="42"/>
      <c r="F34" s="42"/>
    </row>
    <row r="35" spans="2:6" ht="12.75">
      <c r="B35" s="40"/>
      <c r="C35" s="40"/>
      <c r="D35" s="42"/>
      <c r="E35" s="42"/>
      <c r="F35" s="42"/>
    </row>
    <row r="36" spans="2:6" ht="12.75">
      <c r="B36" s="40"/>
      <c r="C36" s="40"/>
      <c r="D36" s="42"/>
      <c r="E36" s="42"/>
      <c r="F36" s="42"/>
    </row>
    <row r="37" spans="2:6" ht="12.75">
      <c r="B37" s="40"/>
      <c r="C37" s="40"/>
      <c r="D37" s="42"/>
      <c r="E37" s="42"/>
      <c r="F37" s="42"/>
    </row>
    <row r="38" spans="2:6" ht="12.75">
      <c r="B38" s="40"/>
      <c r="C38" s="40"/>
      <c r="D38" s="42"/>
      <c r="E38" s="42"/>
      <c r="F38" s="42"/>
    </row>
    <row r="39" spans="2:6" ht="12.75">
      <c r="B39" s="40"/>
      <c r="C39" s="40"/>
      <c r="D39" s="42"/>
      <c r="E39" s="42"/>
      <c r="F39" s="42"/>
    </row>
    <row r="40" spans="2:6" ht="12.75">
      <c r="B40" s="40"/>
      <c r="C40" s="40"/>
      <c r="D40" s="42"/>
      <c r="E40" s="42"/>
      <c r="F40" s="42"/>
    </row>
    <row r="41" spans="2:6" ht="12.75">
      <c r="B41" s="40"/>
      <c r="C41" s="40"/>
      <c r="D41" s="42"/>
      <c r="E41" s="42"/>
      <c r="F41" s="42"/>
    </row>
    <row r="42" spans="2:6" ht="12.75">
      <c r="B42" s="40"/>
      <c r="C42" s="40"/>
      <c r="D42" s="42"/>
      <c r="E42" s="42"/>
      <c r="F42" s="42"/>
    </row>
    <row r="43" spans="2:6" ht="12.75">
      <c r="B43" s="40"/>
      <c r="C43" s="40"/>
      <c r="D43" s="42"/>
      <c r="E43" s="42"/>
      <c r="F43" s="42"/>
    </row>
    <row r="44" spans="2:6" ht="12.75">
      <c r="B44" s="40"/>
      <c r="C44" s="40"/>
      <c r="D44" s="42"/>
      <c r="E44" s="42"/>
      <c r="F44" s="42"/>
    </row>
    <row r="45" spans="2:6" ht="12.75">
      <c r="B45" s="40"/>
      <c r="C45" s="40"/>
      <c r="D45" s="42"/>
      <c r="E45" s="42"/>
      <c r="F45" s="42"/>
    </row>
    <row r="46" spans="2:6" ht="12.75">
      <c r="B46" s="40"/>
      <c r="C46" s="40"/>
      <c r="D46" s="42"/>
      <c r="E46" s="42"/>
      <c r="F46" s="42"/>
    </row>
    <row r="47" spans="2:6" ht="12.75">
      <c r="B47" s="40"/>
      <c r="C47" s="40"/>
      <c r="D47" s="42"/>
      <c r="E47" s="42"/>
      <c r="F47" s="42"/>
    </row>
    <row r="48" spans="2:6" ht="12.75">
      <c r="B48" s="40"/>
      <c r="C48" s="40"/>
      <c r="D48" s="42"/>
      <c r="E48" s="42"/>
      <c r="F48" s="42"/>
    </row>
    <row r="49" spans="2:6" ht="12.75">
      <c r="B49" s="40"/>
      <c r="C49" s="40"/>
      <c r="D49" s="42"/>
      <c r="E49" s="42"/>
      <c r="F49" s="42"/>
    </row>
    <row r="50" spans="2:6" ht="12.75">
      <c r="B50" s="40"/>
      <c r="C50" s="40"/>
      <c r="D50" s="42"/>
      <c r="E50" s="42"/>
      <c r="F50" s="42"/>
    </row>
    <row r="51" spans="2:6" ht="12.75">
      <c r="B51" s="40"/>
      <c r="C51" s="40"/>
      <c r="D51" s="42"/>
      <c r="E51" s="42"/>
      <c r="F51" s="42"/>
    </row>
    <row r="52" spans="2:6" ht="12.75">
      <c r="B52" s="40"/>
      <c r="C52" s="40"/>
      <c r="D52" s="42"/>
      <c r="E52" s="42"/>
      <c r="F52" s="42"/>
    </row>
    <row r="53" spans="2:6" ht="12.75">
      <c r="B53" s="40"/>
      <c r="C53" s="40"/>
      <c r="D53" s="42"/>
      <c r="E53" s="42"/>
      <c r="F53" s="42"/>
    </row>
    <row r="54" spans="2:6" ht="12.75">
      <c r="B54" s="40"/>
      <c r="C54" s="40"/>
      <c r="D54" s="42"/>
      <c r="E54" s="42"/>
      <c r="F54" s="42"/>
    </row>
    <row r="55" spans="2:6" ht="12.75">
      <c r="B55" s="40"/>
      <c r="C55" s="40"/>
      <c r="D55" s="42"/>
      <c r="E55" s="42"/>
      <c r="F55" s="42"/>
    </row>
    <row r="56" spans="2:6" ht="12.75">
      <c r="B56" s="40"/>
      <c r="C56" s="40"/>
      <c r="D56" s="42"/>
      <c r="E56" s="42"/>
      <c r="F56" s="42"/>
    </row>
  </sheetData>
  <mergeCells count="21">
    <mergeCell ref="A24:D24"/>
    <mergeCell ref="C12:D12"/>
    <mergeCell ref="D14:F14"/>
    <mergeCell ref="C8:D8"/>
    <mergeCell ref="D10:F10"/>
    <mergeCell ref="A23:D23"/>
    <mergeCell ref="C20:D20"/>
    <mergeCell ref="D22:F22"/>
    <mergeCell ref="B19:D19"/>
    <mergeCell ref="C16:D16"/>
    <mergeCell ref="A2:F2"/>
    <mergeCell ref="E4:E5"/>
    <mergeCell ref="F4:F5"/>
    <mergeCell ref="A4:A5"/>
    <mergeCell ref="B4:B5"/>
    <mergeCell ref="C4:C5"/>
    <mergeCell ref="D4:D5"/>
    <mergeCell ref="D18:F18"/>
    <mergeCell ref="B7:D7"/>
    <mergeCell ref="B15:D15"/>
    <mergeCell ref="B11:D11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67/2010 
z dnia 29 października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168"/>
  <sheetViews>
    <sheetView showGridLines="0" tabSelected="1" zoomScale="75" zoomScaleNormal="75" workbookViewId="0" topLeftCell="A90">
      <selection activeCell="H35" sqref="H3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113" t="s">
        <v>83</v>
      </c>
      <c r="B2" s="113"/>
      <c r="C2" s="113"/>
      <c r="D2" s="113"/>
      <c r="E2" s="113"/>
      <c r="F2" s="113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118" t="s">
        <v>13</v>
      </c>
      <c r="B4" s="118" t="s">
        <v>14</v>
      </c>
      <c r="C4" s="118" t="s">
        <v>15</v>
      </c>
      <c r="D4" s="118" t="s">
        <v>16</v>
      </c>
      <c r="E4" s="114" t="s">
        <v>78</v>
      </c>
      <c r="F4" s="114" t="s">
        <v>79</v>
      </c>
    </row>
    <row r="5" spans="1:6" s="4" customFormat="1" ht="15" customHeight="1" thickBot="1">
      <c r="A5" s="115"/>
      <c r="B5" s="115"/>
      <c r="C5" s="115"/>
      <c r="D5" s="115"/>
      <c r="E5" s="115"/>
      <c r="F5" s="115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7" s="9" customFormat="1" ht="23.25" customHeight="1" thickBot="1">
      <c r="A7" s="7" t="s">
        <v>17</v>
      </c>
      <c r="B7" s="107" t="s">
        <v>18</v>
      </c>
      <c r="C7" s="108"/>
      <c r="D7" s="109"/>
      <c r="E7" s="70">
        <f>E8</f>
        <v>99293.16</v>
      </c>
      <c r="F7" s="70">
        <f>F8</f>
        <v>0</v>
      </c>
      <c r="G7" s="27">
        <f>E7-F7</f>
        <v>99293.16</v>
      </c>
    </row>
    <row r="8" spans="1:6" s="14" customFormat="1" ht="19.5" customHeight="1">
      <c r="A8" s="10"/>
      <c r="B8" s="11" t="s">
        <v>33</v>
      </c>
      <c r="C8" s="126" t="s">
        <v>34</v>
      </c>
      <c r="D8" s="127"/>
      <c r="E8" s="96">
        <f>SUM(E9:E12)</f>
        <v>99293.16</v>
      </c>
      <c r="F8" s="96">
        <f>SUM(F9:F12)</f>
        <v>0</v>
      </c>
    </row>
    <row r="9" spans="1:6" s="16" customFormat="1" ht="16.5" customHeight="1">
      <c r="A9" s="47"/>
      <c r="B9" s="23"/>
      <c r="C9" s="32" t="s">
        <v>19</v>
      </c>
      <c r="D9" s="56" t="s">
        <v>20</v>
      </c>
      <c r="E9" s="60">
        <v>1656.25</v>
      </c>
      <c r="F9" s="60"/>
    </row>
    <row r="10" spans="1:6" s="16" customFormat="1" ht="16.5" customHeight="1">
      <c r="A10" s="47"/>
      <c r="B10" s="23"/>
      <c r="C10" s="32" t="s">
        <v>23</v>
      </c>
      <c r="D10" s="56" t="s">
        <v>24</v>
      </c>
      <c r="E10" s="60">
        <v>250.09</v>
      </c>
      <c r="F10" s="60"/>
    </row>
    <row r="11" spans="1:6" s="16" customFormat="1" ht="16.5" customHeight="1">
      <c r="A11" s="47"/>
      <c r="B11" s="23"/>
      <c r="C11" s="32" t="s">
        <v>25</v>
      </c>
      <c r="D11" s="56" t="s">
        <v>26</v>
      </c>
      <c r="E11" s="60">
        <v>40.58</v>
      </c>
      <c r="F11" s="60"/>
    </row>
    <row r="12" spans="1:6" s="16" customFormat="1" ht="16.5" customHeight="1">
      <c r="A12" s="47"/>
      <c r="B12" s="23"/>
      <c r="C12" s="55" t="s">
        <v>36</v>
      </c>
      <c r="D12" s="94" t="s">
        <v>37</v>
      </c>
      <c r="E12" s="60">
        <v>97346.24</v>
      </c>
      <c r="F12" s="60"/>
    </row>
    <row r="13" spans="1:6" s="14" customFormat="1" ht="27" customHeight="1" thickBot="1">
      <c r="A13" s="46"/>
      <c r="B13" s="45"/>
      <c r="C13" s="82"/>
      <c r="D13" s="128" t="s">
        <v>116</v>
      </c>
      <c r="E13" s="128"/>
      <c r="F13" s="129"/>
    </row>
    <row r="14" spans="1:7" s="9" customFormat="1" ht="19.5" customHeight="1" thickBot="1">
      <c r="A14" s="7" t="s">
        <v>128</v>
      </c>
      <c r="B14" s="107" t="s">
        <v>35</v>
      </c>
      <c r="C14" s="108"/>
      <c r="D14" s="109"/>
      <c r="E14" s="8">
        <f>E15</f>
        <v>10000</v>
      </c>
      <c r="F14" s="8">
        <f>F15</f>
        <v>10000</v>
      </c>
      <c r="G14" s="27">
        <f>E14-F14</f>
        <v>0</v>
      </c>
    </row>
    <row r="15" spans="1:6" s="14" customFormat="1" ht="15.75" customHeight="1">
      <c r="A15" s="10"/>
      <c r="B15" s="11" t="s">
        <v>130</v>
      </c>
      <c r="C15" s="126" t="s">
        <v>38</v>
      </c>
      <c r="D15" s="127"/>
      <c r="E15" s="13">
        <f>SUM(E16:E18)</f>
        <v>10000</v>
      </c>
      <c r="F15" s="13">
        <f>SUM(F16:F18)</f>
        <v>10000</v>
      </c>
    </row>
    <row r="16" spans="1:6" s="16" customFormat="1" ht="16.5" customHeight="1">
      <c r="A16" s="47"/>
      <c r="B16" s="23"/>
      <c r="C16" s="55" t="s">
        <v>29</v>
      </c>
      <c r="D16" s="94" t="s">
        <v>30</v>
      </c>
      <c r="E16" s="33">
        <v>8000</v>
      </c>
      <c r="F16" s="33"/>
    </row>
    <row r="17" spans="1:6" s="16" customFormat="1" ht="16.5" customHeight="1">
      <c r="A17" s="47"/>
      <c r="B17" s="23"/>
      <c r="C17" s="55" t="s">
        <v>39</v>
      </c>
      <c r="D17" s="94" t="s">
        <v>40</v>
      </c>
      <c r="E17" s="33">
        <v>2000</v>
      </c>
      <c r="F17" s="33"/>
    </row>
    <row r="18" spans="1:6" s="16" customFormat="1" ht="16.5" customHeight="1" thickBot="1">
      <c r="A18" s="47"/>
      <c r="B18" s="23"/>
      <c r="C18" s="55" t="s">
        <v>31</v>
      </c>
      <c r="D18" s="62" t="s">
        <v>32</v>
      </c>
      <c r="E18" s="33"/>
      <c r="F18" s="33">
        <v>10000</v>
      </c>
    </row>
    <row r="19" spans="1:6" s="9" customFormat="1" ht="20.25" customHeight="1" thickBot="1">
      <c r="A19" s="68">
        <v>750</v>
      </c>
      <c r="B19" s="107" t="s">
        <v>43</v>
      </c>
      <c r="C19" s="108"/>
      <c r="D19" s="109"/>
      <c r="E19" s="97">
        <f>E25+E20</f>
        <v>600</v>
      </c>
      <c r="F19" s="98">
        <f>F25+F20</f>
        <v>600</v>
      </c>
    </row>
    <row r="20" spans="1:6" s="14" customFormat="1" ht="16.5" customHeight="1">
      <c r="A20" s="28"/>
      <c r="B20" s="12">
        <v>75023</v>
      </c>
      <c r="C20" s="147" t="s">
        <v>52</v>
      </c>
      <c r="D20" s="148"/>
      <c r="E20" s="13">
        <f>SUM(E22:E23)</f>
        <v>300</v>
      </c>
      <c r="F20" s="13">
        <f>SUM(F22:F23)</f>
        <v>300</v>
      </c>
    </row>
    <row r="21" spans="1:6" s="16" customFormat="1" ht="17.25" customHeight="1" hidden="1">
      <c r="A21" s="47"/>
      <c r="B21" s="23"/>
      <c r="C21" s="32" t="s">
        <v>27</v>
      </c>
      <c r="D21" s="56" t="s">
        <v>28</v>
      </c>
      <c r="E21" s="33"/>
      <c r="F21" s="33"/>
    </row>
    <row r="22" spans="1:6" s="16" customFormat="1" ht="38.25">
      <c r="A22" s="47"/>
      <c r="B22" s="23"/>
      <c r="C22" s="55" t="s">
        <v>55</v>
      </c>
      <c r="D22" s="54" t="s">
        <v>131</v>
      </c>
      <c r="E22" s="33">
        <v>300</v>
      </c>
      <c r="F22" s="33"/>
    </row>
    <row r="23" spans="1:6" s="16" customFormat="1" ht="17.25" customHeight="1">
      <c r="A23" s="47"/>
      <c r="B23" s="23"/>
      <c r="C23" s="55" t="s">
        <v>121</v>
      </c>
      <c r="D23" s="94" t="s">
        <v>122</v>
      </c>
      <c r="E23" s="33"/>
      <c r="F23" s="33">
        <v>300</v>
      </c>
    </row>
    <row r="24" spans="1:6" s="16" customFormat="1" ht="26.25" hidden="1" thickBot="1">
      <c r="A24" s="47"/>
      <c r="B24" s="23"/>
      <c r="C24" s="102" t="s">
        <v>41</v>
      </c>
      <c r="D24" s="103" t="s">
        <v>42</v>
      </c>
      <c r="E24" s="92"/>
      <c r="F24" s="92"/>
    </row>
    <row r="25" spans="1:6" s="14" customFormat="1" ht="15.75" customHeight="1">
      <c r="A25" s="28"/>
      <c r="B25" s="18">
        <v>75075</v>
      </c>
      <c r="C25" s="143" t="s">
        <v>118</v>
      </c>
      <c r="D25" s="143"/>
      <c r="E25" s="59">
        <f>SUM(E26:E31)</f>
        <v>300</v>
      </c>
      <c r="F25" s="59">
        <f>SUM(F26:F31)</f>
        <v>300</v>
      </c>
    </row>
    <row r="26" spans="1:6" s="16" customFormat="1" ht="17.25" customHeight="1">
      <c r="A26" s="47"/>
      <c r="B26" s="23"/>
      <c r="C26" s="32" t="s">
        <v>27</v>
      </c>
      <c r="D26" s="56" t="s">
        <v>28</v>
      </c>
      <c r="E26" s="60">
        <v>275</v>
      </c>
      <c r="F26" s="60"/>
    </row>
    <row r="27" spans="1:6" s="16" customFormat="1" ht="17.25" customHeight="1">
      <c r="A27" s="47"/>
      <c r="B27" s="23"/>
      <c r="C27" s="55" t="s">
        <v>101</v>
      </c>
      <c r="D27" s="62" t="s">
        <v>32</v>
      </c>
      <c r="E27" s="60">
        <v>14.34</v>
      </c>
      <c r="F27" s="60"/>
    </row>
    <row r="28" spans="1:6" s="16" customFormat="1" ht="17.25" customHeight="1">
      <c r="A28" s="47"/>
      <c r="B28" s="23"/>
      <c r="C28" s="55" t="s">
        <v>102</v>
      </c>
      <c r="D28" s="62" t="s">
        <v>32</v>
      </c>
      <c r="E28" s="60">
        <v>10.66</v>
      </c>
      <c r="F28" s="60"/>
    </row>
    <row r="29" spans="1:6" s="16" customFormat="1" ht="17.25" customHeight="1">
      <c r="A29" s="47"/>
      <c r="B29" s="23"/>
      <c r="C29" s="55" t="s">
        <v>50</v>
      </c>
      <c r="D29" s="94" t="s">
        <v>51</v>
      </c>
      <c r="E29" s="60"/>
      <c r="F29" s="60">
        <v>275</v>
      </c>
    </row>
    <row r="30" spans="1:6" s="16" customFormat="1" ht="17.25" customHeight="1">
      <c r="A30" s="47"/>
      <c r="B30" s="23"/>
      <c r="C30" s="55" t="s">
        <v>119</v>
      </c>
      <c r="D30" s="94" t="s">
        <v>51</v>
      </c>
      <c r="E30" s="60"/>
      <c r="F30" s="60">
        <v>14.34</v>
      </c>
    </row>
    <row r="31" spans="1:6" s="16" customFormat="1" ht="17.25" customHeight="1" thickBot="1">
      <c r="A31" s="47"/>
      <c r="B31" s="23"/>
      <c r="C31" s="55" t="s">
        <v>120</v>
      </c>
      <c r="D31" s="94" t="s">
        <v>51</v>
      </c>
      <c r="E31" s="60"/>
      <c r="F31" s="60">
        <v>10.66</v>
      </c>
    </row>
    <row r="32" spans="1:6" s="9" customFormat="1" ht="45.75" customHeight="1" thickBot="1">
      <c r="A32" s="68">
        <v>751</v>
      </c>
      <c r="B32" s="110" t="s">
        <v>59</v>
      </c>
      <c r="C32" s="111"/>
      <c r="D32" s="112"/>
      <c r="E32" s="8">
        <f>E33</f>
        <v>39139</v>
      </c>
      <c r="F32" s="8">
        <f>F33</f>
        <v>0</v>
      </c>
    </row>
    <row r="33" spans="1:6" s="14" customFormat="1" ht="54" customHeight="1">
      <c r="A33" s="46"/>
      <c r="B33" s="18">
        <v>75109</v>
      </c>
      <c r="C33" s="122" t="s">
        <v>114</v>
      </c>
      <c r="D33" s="123"/>
      <c r="E33" s="19">
        <f>SUM(E35:E40)</f>
        <v>39139</v>
      </c>
      <c r="F33" s="19">
        <f>F35</f>
        <v>0</v>
      </c>
    </row>
    <row r="34" spans="1:6" s="14" customFormat="1" ht="24.75" customHeight="1">
      <c r="A34" s="46"/>
      <c r="B34" s="45"/>
      <c r="C34" s="63"/>
      <c r="D34" s="124" t="s">
        <v>129</v>
      </c>
      <c r="E34" s="124"/>
      <c r="F34" s="125"/>
    </row>
    <row r="35" spans="1:6" s="16" customFormat="1" ht="17.25" customHeight="1">
      <c r="A35" s="47"/>
      <c r="B35" s="23"/>
      <c r="C35" s="55" t="s">
        <v>48</v>
      </c>
      <c r="D35" s="94" t="s">
        <v>49</v>
      </c>
      <c r="E35" s="33">
        <v>23900</v>
      </c>
      <c r="F35" s="33"/>
    </row>
    <row r="36" spans="1:6" s="16" customFormat="1" ht="17.25" customHeight="1">
      <c r="A36" s="47"/>
      <c r="B36" s="23"/>
      <c r="C36" s="55" t="s">
        <v>23</v>
      </c>
      <c r="D36" s="56" t="s">
        <v>24</v>
      </c>
      <c r="E36" s="33">
        <v>400</v>
      </c>
      <c r="F36" s="33"/>
    </row>
    <row r="37" spans="1:6" s="16" customFormat="1" ht="17.25" customHeight="1">
      <c r="A37" s="47"/>
      <c r="B37" s="23"/>
      <c r="C37" s="55" t="s">
        <v>25</v>
      </c>
      <c r="D37" s="56" t="s">
        <v>26</v>
      </c>
      <c r="E37" s="33">
        <v>120</v>
      </c>
      <c r="F37" s="33"/>
    </row>
    <row r="38" spans="1:6" s="16" customFormat="1" ht="17.25" customHeight="1">
      <c r="A38" s="47"/>
      <c r="B38" s="23"/>
      <c r="C38" s="55" t="s">
        <v>27</v>
      </c>
      <c r="D38" s="56" t="s">
        <v>28</v>
      </c>
      <c r="E38" s="33">
        <v>6377</v>
      </c>
      <c r="F38" s="33"/>
    </row>
    <row r="39" spans="1:6" s="16" customFormat="1" ht="17.25" customHeight="1">
      <c r="A39" s="47"/>
      <c r="B39" s="23"/>
      <c r="C39" s="55" t="s">
        <v>29</v>
      </c>
      <c r="D39" s="94" t="s">
        <v>30</v>
      </c>
      <c r="E39" s="33">
        <v>3000</v>
      </c>
      <c r="F39" s="33"/>
    </row>
    <row r="40" spans="1:6" s="16" customFormat="1" ht="17.25" customHeight="1" thickBot="1">
      <c r="A40" s="64"/>
      <c r="B40" s="65"/>
      <c r="C40" s="55" t="s">
        <v>31</v>
      </c>
      <c r="D40" s="62" t="s">
        <v>32</v>
      </c>
      <c r="E40" s="33">
        <v>5342</v>
      </c>
      <c r="F40" s="33"/>
    </row>
    <row r="41" spans="1:7" s="9" customFormat="1" ht="33.75" customHeight="1" thickBot="1">
      <c r="A41" s="30">
        <v>754</v>
      </c>
      <c r="B41" s="110" t="s">
        <v>60</v>
      </c>
      <c r="C41" s="111"/>
      <c r="D41" s="112"/>
      <c r="E41" s="8">
        <f>E46+E49</f>
        <v>11935</v>
      </c>
      <c r="F41" s="8">
        <f>F46+F49</f>
        <v>335</v>
      </c>
      <c r="G41" s="27">
        <f>E41-F41</f>
        <v>11600</v>
      </c>
    </row>
    <row r="42" spans="1:6" ht="9" customHeight="1" thickBot="1">
      <c r="A42" s="3"/>
      <c r="B42" s="3"/>
      <c r="C42" s="3"/>
      <c r="D42" s="3"/>
      <c r="E42" s="3"/>
      <c r="F42" s="3"/>
    </row>
    <row r="43" spans="1:6" s="4" customFormat="1" ht="14.25" customHeight="1">
      <c r="A43" s="118" t="s">
        <v>13</v>
      </c>
      <c r="B43" s="118" t="s">
        <v>14</v>
      </c>
      <c r="C43" s="118" t="s">
        <v>15</v>
      </c>
      <c r="D43" s="118" t="s">
        <v>16</v>
      </c>
      <c r="E43" s="114" t="s">
        <v>78</v>
      </c>
      <c r="F43" s="114" t="s">
        <v>79</v>
      </c>
    </row>
    <row r="44" spans="1:6" s="4" customFormat="1" ht="15" customHeight="1" thickBot="1">
      <c r="A44" s="115"/>
      <c r="B44" s="115"/>
      <c r="C44" s="115"/>
      <c r="D44" s="115"/>
      <c r="E44" s="115"/>
      <c r="F44" s="115"/>
    </row>
    <row r="45" spans="1:6" s="6" customFormat="1" ht="7.5" customHeight="1">
      <c r="A45" s="5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</row>
    <row r="46" spans="1:6" s="14" customFormat="1" ht="20.25" customHeight="1">
      <c r="A46" s="46"/>
      <c r="B46" s="18">
        <v>75412</v>
      </c>
      <c r="C46" s="137" t="s">
        <v>61</v>
      </c>
      <c r="D46" s="123"/>
      <c r="E46" s="19">
        <f>SUM(E47:E48)</f>
        <v>335</v>
      </c>
      <c r="F46" s="19">
        <f>SUM(F47:F48)</f>
        <v>335</v>
      </c>
    </row>
    <row r="47" spans="1:6" s="16" customFormat="1" ht="16.5" customHeight="1">
      <c r="A47" s="47"/>
      <c r="B47" s="23"/>
      <c r="C47" s="32" t="s">
        <v>23</v>
      </c>
      <c r="D47" s="56" t="s">
        <v>24</v>
      </c>
      <c r="E47" s="33">
        <v>335</v>
      </c>
      <c r="F47" s="33"/>
    </row>
    <row r="48" spans="1:6" s="16" customFormat="1" ht="16.5" customHeight="1">
      <c r="A48" s="47"/>
      <c r="B48" s="23"/>
      <c r="C48" s="32" t="s">
        <v>27</v>
      </c>
      <c r="D48" s="56" t="s">
        <v>28</v>
      </c>
      <c r="E48" s="33"/>
      <c r="F48" s="33">
        <v>335</v>
      </c>
    </row>
    <row r="49" spans="1:6" s="14" customFormat="1" ht="20.25" customHeight="1">
      <c r="A49" s="46"/>
      <c r="B49" s="18">
        <v>75421</v>
      </c>
      <c r="C49" s="137" t="s">
        <v>126</v>
      </c>
      <c r="D49" s="123"/>
      <c r="E49" s="19">
        <f>SUM(E50:E51)</f>
        <v>11600</v>
      </c>
      <c r="F49" s="19">
        <f>SUM(F50:F51)</f>
        <v>0</v>
      </c>
    </row>
    <row r="50" spans="1:6" s="16" customFormat="1" ht="16.5" customHeight="1">
      <c r="A50" s="47"/>
      <c r="B50" s="23"/>
      <c r="C50" s="55" t="s">
        <v>29</v>
      </c>
      <c r="D50" s="94" t="s">
        <v>30</v>
      </c>
      <c r="E50" s="33">
        <v>10000</v>
      </c>
      <c r="F50" s="33"/>
    </row>
    <row r="51" spans="1:6" s="16" customFormat="1" ht="17.25" customHeight="1" thickBot="1">
      <c r="A51" s="64"/>
      <c r="B51" s="65"/>
      <c r="C51" s="55" t="s">
        <v>31</v>
      </c>
      <c r="D51" s="62" t="s">
        <v>32</v>
      </c>
      <c r="E51" s="33">
        <v>1600</v>
      </c>
      <c r="F51" s="33"/>
    </row>
    <row r="52" spans="1:6" s="9" customFormat="1" ht="23.25" customHeight="1" thickBot="1">
      <c r="A52" s="68">
        <v>757</v>
      </c>
      <c r="B52" s="110" t="s">
        <v>62</v>
      </c>
      <c r="C52" s="111"/>
      <c r="D52" s="112"/>
      <c r="E52" s="8">
        <f>E53</f>
        <v>6250</v>
      </c>
      <c r="F52" s="48">
        <f>F53</f>
        <v>6250</v>
      </c>
    </row>
    <row r="53" spans="1:6" s="14" customFormat="1" ht="29.25" customHeight="1">
      <c r="A53" s="93"/>
      <c r="B53" s="25">
        <v>75702</v>
      </c>
      <c r="C53" s="145" t="s">
        <v>123</v>
      </c>
      <c r="D53" s="146"/>
      <c r="E53" s="26">
        <f>SUM(E54:E55)</f>
        <v>6250</v>
      </c>
      <c r="F53" s="26">
        <f>SUM(F54:F55)</f>
        <v>6250</v>
      </c>
    </row>
    <row r="54" spans="1:6" s="16" customFormat="1" ht="17.25" customHeight="1">
      <c r="A54" s="47"/>
      <c r="B54" s="50"/>
      <c r="C54" s="55" t="s">
        <v>31</v>
      </c>
      <c r="D54" s="62" t="s">
        <v>32</v>
      </c>
      <c r="E54" s="33">
        <v>6250</v>
      </c>
      <c r="F54" s="33"/>
    </row>
    <row r="55" spans="1:6" s="16" customFormat="1" ht="51.75" thickBot="1">
      <c r="A55" s="47"/>
      <c r="B55" s="50"/>
      <c r="C55" s="55" t="s">
        <v>134</v>
      </c>
      <c r="D55" s="99" t="s">
        <v>135</v>
      </c>
      <c r="E55" s="33"/>
      <c r="F55" s="33">
        <v>6250</v>
      </c>
    </row>
    <row r="56" spans="1:7" s="9" customFormat="1" ht="21" customHeight="1" thickBot="1">
      <c r="A56" s="30">
        <v>758</v>
      </c>
      <c r="B56" s="107" t="s">
        <v>63</v>
      </c>
      <c r="C56" s="108"/>
      <c r="D56" s="109"/>
      <c r="E56" s="8">
        <f>E57</f>
        <v>0</v>
      </c>
      <c r="F56" s="8">
        <f>F57</f>
        <v>11600</v>
      </c>
      <c r="G56" s="27">
        <f>E56-F56</f>
        <v>-11600</v>
      </c>
    </row>
    <row r="57" spans="1:6" s="14" customFormat="1" ht="17.25" customHeight="1">
      <c r="A57" s="29"/>
      <c r="B57" s="18">
        <v>75818</v>
      </c>
      <c r="C57" s="147" t="s">
        <v>64</v>
      </c>
      <c r="D57" s="148"/>
      <c r="E57" s="19">
        <f>SUM(E58:E58)</f>
        <v>0</v>
      </c>
      <c r="F57" s="19">
        <f>SUM(F58:F58)</f>
        <v>11600</v>
      </c>
    </row>
    <row r="58" spans="1:6" s="16" customFormat="1" ht="16.5" customHeight="1">
      <c r="A58" s="47"/>
      <c r="B58" s="23"/>
      <c r="C58" s="55" t="s">
        <v>65</v>
      </c>
      <c r="D58" s="94" t="s">
        <v>124</v>
      </c>
      <c r="E58" s="33"/>
      <c r="F58" s="33">
        <v>11600</v>
      </c>
    </row>
    <row r="59" spans="1:6" s="14" customFormat="1" ht="15.75" customHeight="1" thickBot="1">
      <c r="A59" s="52"/>
      <c r="B59" s="53"/>
      <c r="C59" s="77"/>
      <c r="D59" s="124" t="s">
        <v>125</v>
      </c>
      <c r="E59" s="124"/>
      <c r="F59" s="125"/>
    </row>
    <row r="60" spans="1:7" s="9" customFormat="1" ht="25.5" customHeight="1" thickBot="1">
      <c r="A60" s="67">
        <v>852</v>
      </c>
      <c r="B60" s="107" t="s">
        <v>66</v>
      </c>
      <c r="C60" s="108"/>
      <c r="D60" s="109"/>
      <c r="E60" s="70">
        <f>E84+E91+E126</f>
        <v>9319.560000000001</v>
      </c>
      <c r="F60" s="70">
        <f>F84+F91+F126</f>
        <v>22319.56</v>
      </c>
      <c r="G60" s="27">
        <f>E60-F60</f>
        <v>-13000</v>
      </c>
    </row>
    <row r="61" spans="1:7" s="14" customFormat="1" ht="21.75" customHeight="1" hidden="1">
      <c r="A61" s="46"/>
      <c r="B61" s="25">
        <v>85202</v>
      </c>
      <c r="C61" s="145" t="s">
        <v>67</v>
      </c>
      <c r="D61" s="146"/>
      <c r="E61" s="26">
        <f>E62</f>
        <v>0</v>
      </c>
      <c r="F61" s="26">
        <f>F62</f>
        <v>0</v>
      </c>
      <c r="G61" s="34"/>
    </row>
    <row r="62" spans="1:6" s="16" customFormat="1" ht="42.75" customHeight="1" hidden="1">
      <c r="A62" s="47"/>
      <c r="B62" s="50"/>
      <c r="C62" s="32" t="s">
        <v>68</v>
      </c>
      <c r="D62" s="20" t="s">
        <v>69</v>
      </c>
      <c r="E62" s="81"/>
      <c r="F62" s="15"/>
    </row>
    <row r="63" spans="1:6" s="14" customFormat="1" ht="29.25" customHeight="1" hidden="1">
      <c r="A63" s="46"/>
      <c r="B63" s="18">
        <v>85212</v>
      </c>
      <c r="C63" s="137" t="s">
        <v>70</v>
      </c>
      <c r="D63" s="123"/>
      <c r="E63" s="19">
        <f>SUM(E64:E66)</f>
        <v>0</v>
      </c>
      <c r="F63" s="19">
        <f>SUM(F64:F66)</f>
        <v>0</v>
      </c>
    </row>
    <row r="64" spans="1:6" s="16" customFormat="1" ht="42.75" customHeight="1" hidden="1">
      <c r="A64" s="47"/>
      <c r="B64" s="50"/>
      <c r="C64" s="32" t="s">
        <v>44</v>
      </c>
      <c r="D64" s="21" t="s">
        <v>45</v>
      </c>
      <c r="E64" s="83"/>
      <c r="F64" s="22"/>
    </row>
    <row r="65" spans="1:6" s="14" customFormat="1" ht="30.75" customHeight="1" hidden="1">
      <c r="A65" s="46"/>
      <c r="B65" s="45"/>
      <c r="C65" s="63"/>
      <c r="D65" s="105" t="s">
        <v>80</v>
      </c>
      <c r="E65" s="105"/>
      <c r="F65" s="106"/>
    </row>
    <row r="66" spans="1:6" s="16" customFormat="1" ht="51" hidden="1">
      <c r="A66" s="47"/>
      <c r="B66" s="50"/>
      <c r="C66" s="32" t="s">
        <v>46</v>
      </c>
      <c r="D66" s="62" t="s">
        <v>47</v>
      </c>
      <c r="E66" s="33">
        <f>E67+E68</f>
        <v>0</v>
      </c>
      <c r="F66" s="33">
        <f>F67+F68</f>
        <v>0</v>
      </c>
    </row>
    <row r="67" spans="1:6" s="14" customFormat="1" ht="18" customHeight="1" hidden="1">
      <c r="A67" s="46"/>
      <c r="B67" s="45"/>
      <c r="C67" s="84"/>
      <c r="D67" s="85" t="s">
        <v>77</v>
      </c>
      <c r="E67" s="86"/>
      <c r="F67" s="78"/>
    </row>
    <row r="68" spans="1:6" s="14" customFormat="1" ht="18" customHeight="1" hidden="1">
      <c r="A68" s="46"/>
      <c r="B68" s="45"/>
      <c r="C68" s="63"/>
      <c r="D68" s="66" t="s">
        <v>3</v>
      </c>
      <c r="E68" s="87"/>
      <c r="F68" s="88"/>
    </row>
    <row r="69" spans="1:6" s="14" customFormat="1" ht="55.5" customHeight="1" hidden="1">
      <c r="A69" s="46"/>
      <c r="B69" s="18">
        <v>85213</v>
      </c>
      <c r="C69" s="137" t="s">
        <v>81</v>
      </c>
      <c r="D69" s="123"/>
      <c r="E69" s="19">
        <f>E70+E71</f>
        <v>0</v>
      </c>
      <c r="F69" s="19">
        <f>F70</f>
        <v>0</v>
      </c>
    </row>
    <row r="70" spans="1:6" s="16" customFormat="1" ht="39.75" customHeight="1" hidden="1">
      <c r="A70" s="47"/>
      <c r="B70" s="50"/>
      <c r="C70" s="32" t="s">
        <v>44</v>
      </c>
      <c r="D70" s="62" t="s">
        <v>45</v>
      </c>
      <c r="E70" s="60"/>
      <c r="F70" s="33"/>
    </row>
    <row r="71" spans="1:6" s="16" customFormat="1" ht="25.5" hidden="1">
      <c r="A71" s="47"/>
      <c r="B71" s="50"/>
      <c r="C71" s="32" t="s">
        <v>71</v>
      </c>
      <c r="D71" s="62" t="s">
        <v>72</v>
      </c>
      <c r="E71" s="33"/>
      <c r="F71" s="33"/>
    </row>
    <row r="72" spans="1:6" s="14" customFormat="1" ht="30.75" customHeight="1" hidden="1">
      <c r="A72" s="46"/>
      <c r="B72" s="45"/>
      <c r="C72" s="63"/>
      <c r="D72" s="105" t="s">
        <v>4</v>
      </c>
      <c r="E72" s="105"/>
      <c r="F72" s="106"/>
    </row>
    <row r="73" spans="1:6" s="14" customFormat="1" ht="27" customHeight="1" hidden="1">
      <c r="A73" s="46"/>
      <c r="B73" s="18">
        <v>85214</v>
      </c>
      <c r="C73" s="137" t="s">
        <v>82</v>
      </c>
      <c r="D73" s="123"/>
      <c r="E73" s="19">
        <f>SUM(E74:E75)</f>
        <v>0</v>
      </c>
      <c r="F73" s="19">
        <f>SUM(F74:F75)</f>
        <v>0</v>
      </c>
    </row>
    <row r="74" spans="1:6" s="16" customFormat="1" ht="41.25" customHeight="1" hidden="1">
      <c r="A74" s="47"/>
      <c r="B74" s="50"/>
      <c r="C74" s="32" t="s">
        <v>44</v>
      </c>
      <c r="D74" s="62" t="s">
        <v>45</v>
      </c>
      <c r="E74" s="33"/>
      <c r="F74" s="33"/>
    </row>
    <row r="75" spans="1:6" s="16" customFormat="1" ht="25.5" hidden="1">
      <c r="A75" s="47"/>
      <c r="B75" s="50"/>
      <c r="C75" s="32" t="s">
        <v>71</v>
      </c>
      <c r="D75" s="62" t="s">
        <v>72</v>
      </c>
      <c r="E75" s="33"/>
      <c r="F75" s="33"/>
    </row>
    <row r="76" spans="1:6" s="14" customFormat="1" ht="14.25" customHeight="1" hidden="1">
      <c r="A76" s="46"/>
      <c r="B76" s="45"/>
      <c r="C76" s="63"/>
      <c r="D76" s="105" t="s">
        <v>11</v>
      </c>
      <c r="E76" s="105"/>
      <c r="F76" s="106"/>
    </row>
    <row r="77" spans="1:6" s="14" customFormat="1" ht="15.75" customHeight="1" hidden="1">
      <c r="A77" s="49"/>
      <c r="B77" s="45"/>
      <c r="C77" s="45"/>
      <c r="D77" s="149" t="s">
        <v>2</v>
      </c>
      <c r="E77" s="149"/>
      <c r="F77" s="150"/>
    </row>
    <row r="78" spans="1:6" s="14" customFormat="1" ht="19.5" customHeight="1" hidden="1">
      <c r="A78" s="46"/>
      <c r="B78" s="18">
        <v>85219</v>
      </c>
      <c r="C78" s="138" t="s">
        <v>73</v>
      </c>
      <c r="D78" s="127"/>
      <c r="E78" s="59">
        <f>E82</f>
        <v>0</v>
      </c>
      <c r="F78" s="19">
        <f>SUM(F80:F81)</f>
        <v>0</v>
      </c>
    </row>
    <row r="79" spans="1:6" s="14" customFormat="1" ht="21" customHeight="1" hidden="1">
      <c r="A79" s="46"/>
      <c r="B79" s="45"/>
      <c r="C79" s="63"/>
      <c r="D79" s="124" t="s">
        <v>8</v>
      </c>
      <c r="E79" s="124"/>
      <c r="F79" s="125"/>
    </row>
    <row r="80" spans="1:6" s="16" customFormat="1" ht="63.75" hidden="1">
      <c r="A80" s="47"/>
      <c r="B80" s="50"/>
      <c r="C80" s="55" t="s">
        <v>5</v>
      </c>
      <c r="D80" s="54" t="s">
        <v>6</v>
      </c>
      <c r="E80" s="60"/>
      <c r="F80" s="60"/>
    </row>
    <row r="81" spans="1:6" s="16" customFormat="1" ht="63.75" hidden="1">
      <c r="A81" s="47"/>
      <c r="B81" s="50"/>
      <c r="C81" s="55" t="s">
        <v>7</v>
      </c>
      <c r="D81" s="54" t="s">
        <v>6</v>
      </c>
      <c r="E81" s="60"/>
      <c r="F81" s="60"/>
    </row>
    <row r="82" spans="1:6" s="16" customFormat="1" ht="25.5" hidden="1">
      <c r="A82" s="47"/>
      <c r="B82" s="50"/>
      <c r="C82" s="32" t="s">
        <v>71</v>
      </c>
      <c r="D82" s="62" t="s">
        <v>72</v>
      </c>
      <c r="E82" s="33"/>
      <c r="F82" s="33"/>
    </row>
    <row r="83" spans="1:6" s="14" customFormat="1" ht="15.75" customHeight="1" hidden="1">
      <c r="A83" s="46"/>
      <c r="B83" s="53"/>
      <c r="C83" s="63"/>
      <c r="D83" s="105" t="s">
        <v>12</v>
      </c>
      <c r="E83" s="105"/>
      <c r="F83" s="106"/>
    </row>
    <row r="84" spans="1:6" s="14" customFormat="1" ht="46.5" customHeight="1">
      <c r="A84" s="46"/>
      <c r="B84" s="18">
        <v>85212</v>
      </c>
      <c r="C84" s="141" t="s">
        <v>113</v>
      </c>
      <c r="D84" s="142"/>
      <c r="E84" s="59">
        <f>SUM(E85:E90)</f>
        <v>1299</v>
      </c>
      <c r="F84" s="59">
        <f>SUM(F85:F90)</f>
        <v>1299</v>
      </c>
    </row>
    <row r="85" spans="1:6" s="95" customFormat="1" ht="18" customHeight="1">
      <c r="A85" s="47"/>
      <c r="B85" s="50"/>
      <c r="C85" s="55" t="s">
        <v>19</v>
      </c>
      <c r="D85" s="54" t="s">
        <v>91</v>
      </c>
      <c r="E85" s="60">
        <v>1256</v>
      </c>
      <c r="F85" s="60"/>
    </row>
    <row r="86" spans="1:6" s="95" customFormat="1" ht="18" customHeight="1">
      <c r="A86" s="47"/>
      <c r="B86" s="50"/>
      <c r="C86" s="55" t="s">
        <v>23</v>
      </c>
      <c r="D86" s="54" t="s">
        <v>24</v>
      </c>
      <c r="E86" s="60"/>
      <c r="F86" s="60">
        <v>856</v>
      </c>
    </row>
    <row r="87" spans="1:6" s="95" customFormat="1" ht="18" customHeight="1">
      <c r="A87" s="47"/>
      <c r="B87" s="50"/>
      <c r="C87" s="55" t="s">
        <v>25</v>
      </c>
      <c r="D87" s="54" t="s">
        <v>26</v>
      </c>
      <c r="E87" s="60">
        <v>43</v>
      </c>
      <c r="F87" s="60"/>
    </row>
    <row r="88" spans="1:6" s="95" customFormat="1" ht="18" customHeight="1">
      <c r="A88" s="47"/>
      <c r="B88" s="50"/>
      <c r="C88" s="55" t="s">
        <v>29</v>
      </c>
      <c r="D88" s="54" t="s">
        <v>30</v>
      </c>
      <c r="E88" s="60"/>
      <c r="F88" s="60">
        <v>243</v>
      </c>
    </row>
    <row r="89" spans="1:6" s="95" customFormat="1" ht="18" customHeight="1">
      <c r="A89" s="47"/>
      <c r="B89" s="50"/>
      <c r="C89" s="55" t="s">
        <v>31</v>
      </c>
      <c r="D89" s="54" t="s">
        <v>32</v>
      </c>
      <c r="E89" s="60"/>
      <c r="F89" s="60">
        <v>100</v>
      </c>
    </row>
    <row r="90" spans="1:6" s="95" customFormat="1" ht="38.25">
      <c r="A90" s="47"/>
      <c r="B90" s="50"/>
      <c r="C90" s="55" t="s">
        <v>132</v>
      </c>
      <c r="D90" s="54" t="s">
        <v>133</v>
      </c>
      <c r="E90" s="60"/>
      <c r="F90" s="60">
        <v>100</v>
      </c>
    </row>
    <row r="91" spans="1:6" s="14" customFormat="1" ht="18" customHeight="1">
      <c r="A91" s="46"/>
      <c r="B91" s="18">
        <v>85219</v>
      </c>
      <c r="C91" s="138" t="s">
        <v>73</v>
      </c>
      <c r="D91" s="127"/>
      <c r="E91" s="59">
        <f>SUM(E102:E125)+E92+E93+E94+E95+E96+E97+E98+E99+E100-E106</f>
        <v>8020.56</v>
      </c>
      <c r="F91" s="59">
        <f>SUM(F102:F125)+F92+F93+F94+F95+F96+F97+F98+F99+F100-F106</f>
        <v>8020.56</v>
      </c>
    </row>
    <row r="92" spans="1:6" s="95" customFormat="1" ht="18" customHeight="1">
      <c r="A92" s="47"/>
      <c r="B92" s="50"/>
      <c r="C92" s="55" t="s">
        <v>19</v>
      </c>
      <c r="D92" s="54" t="s">
        <v>91</v>
      </c>
      <c r="E92" s="60">
        <v>1254</v>
      </c>
      <c r="F92" s="60"/>
    </row>
    <row r="93" spans="1:6" s="95" customFormat="1" ht="18" customHeight="1">
      <c r="A93" s="47"/>
      <c r="B93" s="50"/>
      <c r="C93" s="55" t="s">
        <v>21</v>
      </c>
      <c r="D93" s="54" t="s">
        <v>22</v>
      </c>
      <c r="E93" s="60"/>
      <c r="F93" s="60">
        <v>1444</v>
      </c>
    </row>
    <row r="94" spans="1:6" s="95" customFormat="1" ht="18" customHeight="1">
      <c r="A94" s="47"/>
      <c r="B94" s="50"/>
      <c r="C94" s="55" t="s">
        <v>23</v>
      </c>
      <c r="D94" s="54" t="s">
        <v>24</v>
      </c>
      <c r="E94" s="60">
        <v>5200</v>
      </c>
      <c r="F94" s="60"/>
    </row>
    <row r="95" spans="1:6" s="95" customFormat="1" ht="18" customHeight="1">
      <c r="A95" s="47"/>
      <c r="B95" s="50"/>
      <c r="C95" s="55" t="s">
        <v>25</v>
      </c>
      <c r="D95" s="54" t="s">
        <v>26</v>
      </c>
      <c r="E95" s="60"/>
      <c r="F95" s="60">
        <v>500</v>
      </c>
    </row>
    <row r="96" spans="1:6" s="95" customFormat="1" ht="18" customHeight="1">
      <c r="A96" s="47"/>
      <c r="B96" s="50"/>
      <c r="C96" s="55" t="s">
        <v>27</v>
      </c>
      <c r="D96" s="54" t="s">
        <v>28</v>
      </c>
      <c r="E96" s="60">
        <v>190</v>
      </c>
      <c r="F96" s="60"/>
    </row>
    <row r="97" spans="1:6" s="95" customFormat="1" ht="18" customHeight="1">
      <c r="A97" s="47"/>
      <c r="B97" s="50"/>
      <c r="C97" s="55" t="s">
        <v>29</v>
      </c>
      <c r="D97" s="54" t="s">
        <v>30</v>
      </c>
      <c r="E97" s="60"/>
      <c r="F97" s="60">
        <v>2000</v>
      </c>
    </row>
    <row r="98" spans="1:6" s="95" customFormat="1" ht="18" customHeight="1">
      <c r="A98" s="47"/>
      <c r="B98" s="50"/>
      <c r="C98" s="55" t="s">
        <v>53</v>
      </c>
      <c r="D98" s="54" t="s">
        <v>54</v>
      </c>
      <c r="E98" s="60"/>
      <c r="F98" s="60">
        <v>500</v>
      </c>
    </row>
    <row r="99" spans="1:6" s="95" customFormat="1" ht="18" customHeight="1">
      <c r="A99" s="47"/>
      <c r="B99" s="50"/>
      <c r="C99" s="55" t="s">
        <v>31</v>
      </c>
      <c r="D99" s="54" t="s">
        <v>32</v>
      </c>
      <c r="E99" s="60"/>
      <c r="F99" s="60">
        <v>500</v>
      </c>
    </row>
    <row r="100" spans="1:6" s="95" customFormat="1" ht="29.25" customHeight="1">
      <c r="A100" s="47"/>
      <c r="B100" s="50"/>
      <c r="C100" s="55" t="s">
        <v>111</v>
      </c>
      <c r="D100" s="54" t="s">
        <v>112</v>
      </c>
      <c r="E100" s="60"/>
      <c r="F100" s="60">
        <v>1700</v>
      </c>
    </row>
    <row r="101" spans="1:6" s="16" customFormat="1" ht="16.5" customHeight="1">
      <c r="A101" s="47"/>
      <c r="B101" s="50"/>
      <c r="C101" s="24"/>
      <c r="D101" s="124" t="s">
        <v>88</v>
      </c>
      <c r="E101" s="124"/>
      <c r="F101" s="125"/>
    </row>
    <row r="102" spans="1:6" s="95" customFormat="1" ht="18" customHeight="1">
      <c r="A102" s="64"/>
      <c r="B102" s="104"/>
      <c r="C102" s="55" t="s">
        <v>89</v>
      </c>
      <c r="D102" s="54" t="s">
        <v>87</v>
      </c>
      <c r="E102" s="60">
        <v>79.91</v>
      </c>
      <c r="F102" s="60"/>
    </row>
    <row r="103" spans="1:6" ht="7.5" customHeight="1" thickBot="1">
      <c r="A103" s="3"/>
      <c r="B103" s="3"/>
      <c r="C103" s="3"/>
      <c r="D103" s="3"/>
      <c r="E103" s="3"/>
      <c r="F103" s="3"/>
    </row>
    <row r="104" spans="1:6" s="4" customFormat="1" ht="14.25" customHeight="1">
      <c r="A104" s="118" t="s">
        <v>13</v>
      </c>
      <c r="B104" s="118" t="s">
        <v>14</v>
      </c>
      <c r="C104" s="118" t="s">
        <v>15</v>
      </c>
      <c r="D104" s="118" t="s">
        <v>16</v>
      </c>
      <c r="E104" s="114" t="s">
        <v>78</v>
      </c>
      <c r="F104" s="114" t="s">
        <v>79</v>
      </c>
    </row>
    <row r="105" spans="1:6" s="4" customFormat="1" ht="15" customHeight="1" thickBot="1">
      <c r="A105" s="115"/>
      <c r="B105" s="115"/>
      <c r="C105" s="115"/>
      <c r="D105" s="115"/>
      <c r="E105" s="115"/>
      <c r="F105" s="115"/>
    </row>
    <row r="106" spans="1:6" s="6" customFormat="1" ht="7.5" customHeight="1">
      <c r="A106" s="74">
        <v>1</v>
      </c>
      <c r="B106" s="74">
        <v>2</v>
      </c>
      <c r="C106" s="74">
        <v>3</v>
      </c>
      <c r="D106" s="74">
        <v>4</v>
      </c>
      <c r="E106" s="74">
        <v>5</v>
      </c>
      <c r="F106" s="74">
        <v>6</v>
      </c>
    </row>
    <row r="107" spans="1:6" s="95" customFormat="1" ht="18" customHeight="1">
      <c r="A107" s="47"/>
      <c r="B107" s="50"/>
      <c r="C107" s="55" t="s">
        <v>90</v>
      </c>
      <c r="D107" s="54" t="s">
        <v>91</v>
      </c>
      <c r="E107" s="60">
        <v>225.83</v>
      </c>
      <c r="F107" s="60"/>
    </row>
    <row r="108" spans="1:6" s="95" customFormat="1" ht="18" customHeight="1">
      <c r="A108" s="47"/>
      <c r="B108" s="50"/>
      <c r="C108" s="55" t="s">
        <v>92</v>
      </c>
      <c r="D108" s="54" t="s">
        <v>91</v>
      </c>
      <c r="E108" s="60">
        <v>11.95</v>
      </c>
      <c r="F108" s="60"/>
    </row>
    <row r="109" spans="1:6" s="95" customFormat="1" ht="18" customHeight="1">
      <c r="A109" s="47"/>
      <c r="B109" s="50"/>
      <c r="C109" s="55" t="s">
        <v>93</v>
      </c>
      <c r="D109" s="54" t="s">
        <v>24</v>
      </c>
      <c r="E109" s="60">
        <v>39.8</v>
      </c>
      <c r="F109" s="60"/>
    </row>
    <row r="110" spans="1:6" s="95" customFormat="1" ht="18" customHeight="1">
      <c r="A110" s="47"/>
      <c r="B110" s="50"/>
      <c r="C110" s="55" t="s">
        <v>94</v>
      </c>
      <c r="D110" s="54" t="s">
        <v>24</v>
      </c>
      <c r="E110" s="60">
        <v>2.1</v>
      </c>
      <c r="F110" s="60"/>
    </row>
    <row r="111" spans="1:6" s="95" customFormat="1" ht="18" customHeight="1">
      <c r="A111" s="47"/>
      <c r="B111" s="50"/>
      <c r="C111" s="55" t="s">
        <v>95</v>
      </c>
      <c r="D111" s="54" t="s">
        <v>26</v>
      </c>
      <c r="E111" s="60"/>
      <c r="F111" s="60">
        <v>775.57</v>
      </c>
    </row>
    <row r="112" spans="1:6" s="95" customFormat="1" ht="18" customHeight="1">
      <c r="A112" s="47"/>
      <c r="B112" s="50"/>
      <c r="C112" s="55" t="s">
        <v>96</v>
      </c>
      <c r="D112" s="54" t="s">
        <v>26</v>
      </c>
      <c r="E112" s="60"/>
      <c r="F112" s="60">
        <v>41.06</v>
      </c>
    </row>
    <row r="113" spans="1:6" s="95" customFormat="1" ht="18" customHeight="1">
      <c r="A113" s="47"/>
      <c r="B113" s="50"/>
      <c r="C113" s="55" t="s">
        <v>109</v>
      </c>
      <c r="D113" s="54" t="s">
        <v>110</v>
      </c>
      <c r="E113" s="60"/>
      <c r="F113" s="60">
        <v>79.92</v>
      </c>
    </row>
    <row r="114" spans="1:6" s="95" customFormat="1" ht="18" customHeight="1">
      <c r="A114" s="47"/>
      <c r="B114" s="50"/>
      <c r="C114" s="55" t="s">
        <v>97</v>
      </c>
      <c r="D114" s="54" t="s">
        <v>28</v>
      </c>
      <c r="E114" s="60">
        <v>509.95</v>
      </c>
      <c r="F114" s="60"/>
    </row>
    <row r="115" spans="1:6" s="95" customFormat="1" ht="18" customHeight="1">
      <c r="A115" s="47"/>
      <c r="B115" s="50"/>
      <c r="C115" s="44" t="s">
        <v>98</v>
      </c>
      <c r="D115" s="101" t="s">
        <v>28</v>
      </c>
      <c r="E115" s="83">
        <v>27</v>
      </c>
      <c r="F115" s="83"/>
    </row>
    <row r="116" spans="1:6" s="95" customFormat="1" ht="18" customHeight="1">
      <c r="A116" s="47"/>
      <c r="B116" s="50"/>
      <c r="C116" s="55" t="s">
        <v>99</v>
      </c>
      <c r="D116" s="54" t="s">
        <v>30</v>
      </c>
      <c r="E116" s="60">
        <v>262.67</v>
      </c>
      <c r="F116" s="60"/>
    </row>
    <row r="117" spans="1:6" s="95" customFormat="1" ht="18" customHeight="1">
      <c r="A117" s="47"/>
      <c r="B117" s="50"/>
      <c r="C117" s="55" t="s">
        <v>100</v>
      </c>
      <c r="D117" s="54" t="s">
        <v>30</v>
      </c>
      <c r="E117" s="60">
        <v>13.9</v>
      </c>
      <c r="F117" s="60"/>
    </row>
    <row r="118" spans="1:6" s="95" customFormat="1" ht="18" customHeight="1">
      <c r="A118" s="47"/>
      <c r="B118" s="50"/>
      <c r="C118" s="55" t="s">
        <v>101</v>
      </c>
      <c r="D118" s="54" t="s">
        <v>32</v>
      </c>
      <c r="E118" s="60">
        <v>34.19</v>
      </c>
      <c r="F118" s="60"/>
    </row>
    <row r="119" spans="1:6" s="95" customFormat="1" ht="18" customHeight="1">
      <c r="A119" s="47"/>
      <c r="B119" s="50"/>
      <c r="C119" s="55" t="s">
        <v>102</v>
      </c>
      <c r="D119" s="54" t="s">
        <v>32</v>
      </c>
      <c r="E119" s="60">
        <v>1.81</v>
      </c>
      <c r="F119" s="60"/>
    </row>
    <row r="120" spans="1:6" s="95" customFormat="1" ht="25.5">
      <c r="A120" s="47"/>
      <c r="B120" s="50"/>
      <c r="C120" s="55" t="s">
        <v>103</v>
      </c>
      <c r="D120" s="54" t="s">
        <v>56</v>
      </c>
      <c r="E120" s="60">
        <v>0.01</v>
      </c>
      <c r="F120" s="60"/>
    </row>
    <row r="121" spans="1:6" s="95" customFormat="1" ht="25.5">
      <c r="A121" s="47"/>
      <c r="B121" s="50"/>
      <c r="C121" s="55" t="s">
        <v>104</v>
      </c>
      <c r="D121" s="54" t="s">
        <v>56</v>
      </c>
      <c r="E121" s="60"/>
      <c r="F121" s="60">
        <v>0.01</v>
      </c>
    </row>
    <row r="122" spans="1:6" s="95" customFormat="1" ht="25.5">
      <c r="A122" s="47"/>
      <c r="B122" s="50"/>
      <c r="C122" s="55" t="s">
        <v>105</v>
      </c>
      <c r="D122" s="54" t="s">
        <v>57</v>
      </c>
      <c r="E122" s="60">
        <v>159.02</v>
      </c>
      <c r="F122" s="60"/>
    </row>
    <row r="123" spans="1:6" s="95" customFormat="1" ht="25.5">
      <c r="A123" s="47"/>
      <c r="B123" s="50"/>
      <c r="C123" s="55" t="s">
        <v>106</v>
      </c>
      <c r="D123" s="54" t="s">
        <v>57</v>
      </c>
      <c r="E123" s="60">
        <v>8.42</v>
      </c>
      <c r="F123" s="60"/>
    </row>
    <row r="124" spans="1:6" s="95" customFormat="1" ht="25.5">
      <c r="A124" s="47"/>
      <c r="B124" s="50"/>
      <c r="C124" s="55" t="s">
        <v>107</v>
      </c>
      <c r="D124" s="54" t="s">
        <v>58</v>
      </c>
      <c r="E124" s="60"/>
      <c r="F124" s="60">
        <v>455.87</v>
      </c>
    </row>
    <row r="125" spans="1:6" s="95" customFormat="1" ht="25.5">
      <c r="A125" s="47"/>
      <c r="B125" s="50"/>
      <c r="C125" s="55" t="s">
        <v>108</v>
      </c>
      <c r="D125" s="54" t="s">
        <v>58</v>
      </c>
      <c r="E125" s="60"/>
      <c r="F125" s="60">
        <v>24.13</v>
      </c>
    </row>
    <row r="126" spans="1:6" s="14" customFormat="1" ht="22.5" customHeight="1">
      <c r="A126" s="47"/>
      <c r="B126" s="18">
        <v>85216</v>
      </c>
      <c r="C126" s="137" t="s">
        <v>84</v>
      </c>
      <c r="D126" s="123"/>
      <c r="E126" s="19">
        <f>E127</f>
        <v>0</v>
      </c>
      <c r="F126" s="19">
        <f>F127</f>
        <v>13000</v>
      </c>
    </row>
    <row r="127" spans="1:6" s="16" customFormat="1" ht="22.5" customHeight="1">
      <c r="A127" s="47"/>
      <c r="B127" s="50"/>
      <c r="C127" s="55" t="s">
        <v>86</v>
      </c>
      <c r="D127" s="54" t="s">
        <v>87</v>
      </c>
      <c r="E127" s="33"/>
      <c r="F127" s="33">
        <v>13000</v>
      </c>
    </row>
    <row r="128" spans="1:6" s="14" customFormat="1" ht="25.5" customHeight="1" thickBot="1">
      <c r="A128" s="46"/>
      <c r="B128" s="53"/>
      <c r="C128" s="63"/>
      <c r="D128" s="105" t="s">
        <v>85</v>
      </c>
      <c r="E128" s="105"/>
      <c r="F128" s="106"/>
    </row>
    <row r="129" spans="1:6" s="36" customFormat="1" ht="22.5" customHeight="1" thickBot="1">
      <c r="A129" s="69">
        <v>854</v>
      </c>
      <c r="B129" s="110" t="s">
        <v>74</v>
      </c>
      <c r="C129" s="111"/>
      <c r="D129" s="112"/>
      <c r="E129" s="8">
        <f>E130</f>
        <v>54988</v>
      </c>
      <c r="F129" s="48">
        <f>F130</f>
        <v>0</v>
      </c>
    </row>
    <row r="130" spans="1:6" s="16" customFormat="1" ht="22.5" customHeight="1">
      <c r="A130" s="91"/>
      <c r="B130" s="37">
        <v>85415</v>
      </c>
      <c r="C130" s="133" t="s">
        <v>9</v>
      </c>
      <c r="D130" s="134"/>
      <c r="E130" s="22">
        <f>E132+E131</f>
        <v>54988</v>
      </c>
      <c r="F130" s="22">
        <f>F132</f>
        <v>0</v>
      </c>
    </row>
    <row r="131" spans="1:6" s="16" customFormat="1" ht="18" customHeight="1">
      <c r="A131" s="47"/>
      <c r="B131" s="23"/>
      <c r="C131" s="58">
        <v>3240</v>
      </c>
      <c r="D131" s="54" t="s">
        <v>127</v>
      </c>
      <c r="E131" s="33">
        <v>52248</v>
      </c>
      <c r="F131" s="33">
        <f>SUM(F132:F133)</f>
        <v>0</v>
      </c>
    </row>
    <row r="132" spans="1:6" s="16" customFormat="1" ht="18" customHeight="1">
      <c r="A132" s="47"/>
      <c r="B132" s="23"/>
      <c r="C132" s="58">
        <v>3260</v>
      </c>
      <c r="D132" s="54" t="s">
        <v>76</v>
      </c>
      <c r="E132" s="33">
        <v>2740</v>
      </c>
      <c r="F132" s="33">
        <f>SUM(F133:F134)</f>
        <v>0</v>
      </c>
    </row>
    <row r="133" spans="1:6" s="14" customFormat="1" ht="12" customHeight="1">
      <c r="A133" s="46"/>
      <c r="B133" s="45"/>
      <c r="C133" s="100"/>
      <c r="D133" s="135" t="s">
        <v>77</v>
      </c>
      <c r="E133" s="135"/>
      <c r="F133" s="136"/>
    </row>
    <row r="134" spans="1:6" s="16" customFormat="1" ht="30" customHeight="1" thickBot="1">
      <c r="A134" s="47"/>
      <c r="B134" s="50"/>
      <c r="C134" s="76"/>
      <c r="D134" s="139" t="s">
        <v>117</v>
      </c>
      <c r="E134" s="139"/>
      <c r="F134" s="140"/>
    </row>
    <row r="135" spans="1:8" s="38" customFormat="1" ht="21.75" customHeight="1" thickBot="1">
      <c r="A135" s="144" t="s">
        <v>75</v>
      </c>
      <c r="B135" s="131"/>
      <c r="C135" s="131"/>
      <c r="D135" s="132"/>
      <c r="E135" s="73">
        <f>E129+E60+E56+E52+E41+E32+E19+E7+E14</f>
        <v>231524.72</v>
      </c>
      <c r="F135" s="73">
        <f>F129+F60+F56+F52+F41+F32+F19+F7+F14</f>
        <v>51104.56</v>
      </c>
      <c r="G135" s="61">
        <f>E135-F135</f>
        <v>180420.16</v>
      </c>
      <c r="H135" s="61"/>
    </row>
    <row r="136" spans="1:8" ht="12.75">
      <c r="A136" s="39"/>
      <c r="B136" s="40"/>
      <c r="C136" s="40"/>
      <c r="E136" s="41"/>
      <c r="G136" s="61"/>
      <c r="H136" s="71"/>
    </row>
    <row r="137" spans="2:7" ht="12.75">
      <c r="B137" s="43"/>
      <c r="C137" s="40"/>
      <c r="D137" s="42"/>
      <c r="E137" s="42"/>
      <c r="G137" s="61"/>
    </row>
    <row r="138" spans="2:7" ht="12.75">
      <c r="B138" s="40"/>
      <c r="C138" s="40"/>
      <c r="D138" s="42"/>
      <c r="E138" s="42"/>
      <c r="F138" s="72"/>
      <c r="G138" s="71">
        <f>G135-1!G23</f>
        <v>0</v>
      </c>
    </row>
    <row r="139" spans="2:6" ht="12.75">
      <c r="B139" s="40"/>
      <c r="C139" s="40"/>
      <c r="D139" s="42"/>
      <c r="E139" s="42"/>
      <c r="F139" s="72"/>
    </row>
    <row r="140" spans="2:7" ht="12.75">
      <c r="B140" s="40"/>
      <c r="C140" s="40"/>
      <c r="D140" s="42"/>
      <c r="E140" s="42"/>
      <c r="F140" s="42"/>
      <c r="G140" s="71"/>
    </row>
    <row r="141" spans="2:6" ht="12.75">
      <c r="B141" s="40"/>
      <c r="C141" s="40"/>
      <c r="D141" s="42"/>
      <c r="E141" s="42"/>
      <c r="F141" s="42"/>
    </row>
    <row r="142" spans="2:6" ht="12.75">
      <c r="B142" s="40"/>
      <c r="C142" s="40"/>
      <c r="D142" s="42"/>
      <c r="E142" s="42"/>
      <c r="F142" s="42"/>
    </row>
    <row r="143" spans="2:6" ht="12.75">
      <c r="B143" s="40"/>
      <c r="C143" s="40"/>
      <c r="D143" s="42"/>
      <c r="E143" s="42"/>
      <c r="F143" s="42"/>
    </row>
    <row r="144" spans="2:6" ht="12.75">
      <c r="B144" s="40"/>
      <c r="C144" s="40"/>
      <c r="D144" s="42"/>
      <c r="E144" s="42"/>
      <c r="F144" s="42"/>
    </row>
    <row r="145" spans="2:6" ht="12.75">
      <c r="B145" s="40"/>
      <c r="C145" s="40"/>
      <c r="D145" s="42"/>
      <c r="E145" s="42"/>
      <c r="F145" s="42"/>
    </row>
    <row r="146" spans="2:6" ht="12.75">
      <c r="B146" s="40"/>
      <c r="C146" s="40"/>
      <c r="D146" s="42"/>
      <c r="E146" s="42"/>
      <c r="F146" s="42"/>
    </row>
    <row r="147" spans="2:6" ht="12.75">
      <c r="B147" s="40"/>
      <c r="C147" s="40"/>
      <c r="D147" s="42"/>
      <c r="E147" s="42"/>
      <c r="F147" s="42"/>
    </row>
    <row r="148" spans="2:6" ht="12.75">
      <c r="B148" s="40"/>
      <c r="C148" s="40"/>
      <c r="D148" s="42"/>
      <c r="E148" s="42"/>
      <c r="F148" s="42"/>
    </row>
    <row r="149" spans="2:6" ht="12.75">
      <c r="B149" s="40"/>
      <c r="C149" s="40"/>
      <c r="D149" s="42"/>
      <c r="E149" s="42"/>
      <c r="F149" s="42"/>
    </row>
    <row r="150" spans="2:6" ht="12.75">
      <c r="B150" s="40"/>
      <c r="C150" s="40"/>
      <c r="D150" s="42"/>
      <c r="E150" s="42"/>
      <c r="F150" s="42"/>
    </row>
    <row r="151" spans="2:6" ht="12.75">
      <c r="B151" s="40"/>
      <c r="C151" s="40"/>
      <c r="D151" s="42"/>
      <c r="E151" s="42"/>
      <c r="F151" s="42"/>
    </row>
    <row r="152" spans="2:6" ht="12.75">
      <c r="B152" s="40"/>
      <c r="C152" s="40"/>
      <c r="D152" s="42"/>
      <c r="E152" s="42"/>
      <c r="F152" s="42"/>
    </row>
    <row r="153" spans="2:6" ht="12.75">
      <c r="B153" s="40"/>
      <c r="C153" s="40"/>
      <c r="D153" s="42"/>
      <c r="E153" s="42"/>
      <c r="F153" s="42"/>
    </row>
    <row r="154" spans="2:6" ht="12.75">
      <c r="B154" s="40"/>
      <c r="C154" s="40"/>
      <c r="D154" s="42"/>
      <c r="E154" s="42"/>
      <c r="F154" s="42"/>
    </row>
    <row r="155" spans="2:6" ht="12.75">
      <c r="B155" s="40"/>
      <c r="C155" s="40"/>
      <c r="D155" s="42"/>
      <c r="E155" s="42"/>
      <c r="F155" s="42"/>
    </row>
    <row r="156" spans="2:6" ht="12.75">
      <c r="B156" s="40"/>
      <c r="C156" s="40"/>
      <c r="D156" s="42"/>
      <c r="E156" s="42"/>
      <c r="F156" s="42"/>
    </row>
    <row r="157" spans="2:6" ht="12.75">
      <c r="B157" s="40"/>
      <c r="C157" s="40"/>
      <c r="D157" s="42"/>
      <c r="E157" s="42"/>
      <c r="F157" s="42"/>
    </row>
    <row r="158" spans="2:6" ht="12.75">
      <c r="B158" s="40"/>
      <c r="C158" s="40"/>
      <c r="D158" s="42"/>
      <c r="E158" s="42"/>
      <c r="F158" s="42"/>
    </row>
    <row r="159" spans="2:6" ht="12.75">
      <c r="B159" s="40"/>
      <c r="C159" s="40"/>
      <c r="D159" s="42"/>
      <c r="E159" s="42"/>
      <c r="F159" s="42"/>
    </row>
    <row r="160" spans="2:6" ht="12.75">
      <c r="B160" s="40"/>
      <c r="C160" s="40"/>
      <c r="D160" s="42"/>
      <c r="E160" s="42"/>
      <c r="F160" s="42"/>
    </row>
    <row r="161" spans="2:6" ht="12.75">
      <c r="B161" s="40"/>
      <c r="C161" s="40"/>
      <c r="D161" s="42"/>
      <c r="E161" s="42"/>
      <c r="F161" s="42"/>
    </row>
    <row r="162" spans="2:6" ht="12.75">
      <c r="B162" s="40"/>
      <c r="C162" s="40"/>
      <c r="D162" s="42"/>
      <c r="E162" s="42"/>
      <c r="F162" s="42"/>
    </row>
    <row r="163" spans="2:6" ht="12.75">
      <c r="B163" s="40"/>
      <c r="C163" s="40"/>
      <c r="D163" s="42"/>
      <c r="E163" s="42"/>
      <c r="F163" s="42"/>
    </row>
    <row r="164" spans="2:6" ht="12.75">
      <c r="B164" s="40"/>
      <c r="C164" s="40"/>
      <c r="D164" s="42"/>
      <c r="E164" s="42"/>
      <c r="F164" s="42"/>
    </row>
    <row r="165" spans="2:6" ht="12.75">
      <c r="B165" s="40"/>
      <c r="C165" s="40"/>
      <c r="D165" s="42"/>
      <c r="E165" s="42"/>
      <c r="F165" s="42"/>
    </row>
    <row r="166" spans="2:6" ht="12.75">
      <c r="B166" s="40"/>
      <c r="C166" s="40"/>
      <c r="D166" s="42"/>
      <c r="E166" s="42"/>
      <c r="F166" s="42"/>
    </row>
    <row r="167" spans="2:6" ht="12.75">
      <c r="B167" s="40"/>
      <c r="C167" s="40"/>
      <c r="D167" s="42"/>
      <c r="E167" s="42"/>
      <c r="F167" s="42"/>
    </row>
    <row r="168" spans="2:6" ht="12.75">
      <c r="B168" s="40"/>
      <c r="C168" s="40"/>
      <c r="D168" s="42"/>
      <c r="E168" s="42"/>
      <c r="F168" s="42"/>
    </row>
  </sheetData>
  <mergeCells count="60">
    <mergeCell ref="C130:D130"/>
    <mergeCell ref="B41:D41"/>
    <mergeCell ref="B56:D56"/>
    <mergeCell ref="D43:D44"/>
    <mergeCell ref="C57:D57"/>
    <mergeCell ref="D65:F65"/>
    <mergeCell ref="D72:F72"/>
    <mergeCell ref="C73:D73"/>
    <mergeCell ref="D76:F76"/>
    <mergeCell ref="D77:F77"/>
    <mergeCell ref="A2:F2"/>
    <mergeCell ref="F4:F5"/>
    <mergeCell ref="A4:A5"/>
    <mergeCell ref="B7:D7"/>
    <mergeCell ref="E4:E5"/>
    <mergeCell ref="A43:A44"/>
    <mergeCell ref="E43:E44"/>
    <mergeCell ref="C69:D69"/>
    <mergeCell ref="D4:D5"/>
    <mergeCell ref="C4:C5"/>
    <mergeCell ref="B4:B5"/>
    <mergeCell ref="C8:D8"/>
    <mergeCell ref="C20:D20"/>
    <mergeCell ref="B19:D19"/>
    <mergeCell ref="C53:D53"/>
    <mergeCell ref="C25:D25"/>
    <mergeCell ref="A135:D135"/>
    <mergeCell ref="C15:D15"/>
    <mergeCell ref="D34:F34"/>
    <mergeCell ref="B129:D129"/>
    <mergeCell ref="B52:D52"/>
    <mergeCell ref="C46:D46"/>
    <mergeCell ref="B60:D60"/>
    <mergeCell ref="C61:D61"/>
    <mergeCell ref="C63:D63"/>
    <mergeCell ref="D128:F128"/>
    <mergeCell ref="C91:D91"/>
    <mergeCell ref="D101:F101"/>
    <mergeCell ref="C84:D84"/>
    <mergeCell ref="C126:D126"/>
    <mergeCell ref="D13:F13"/>
    <mergeCell ref="D59:F59"/>
    <mergeCell ref="C49:D49"/>
    <mergeCell ref="D134:F134"/>
    <mergeCell ref="D133:F133"/>
    <mergeCell ref="B32:D32"/>
    <mergeCell ref="C33:D33"/>
    <mergeCell ref="B43:B44"/>
    <mergeCell ref="C43:C44"/>
    <mergeCell ref="B14:D14"/>
    <mergeCell ref="F43:F44"/>
    <mergeCell ref="A104:A105"/>
    <mergeCell ref="B104:B105"/>
    <mergeCell ref="C104:C105"/>
    <mergeCell ref="D104:D105"/>
    <mergeCell ref="E104:E105"/>
    <mergeCell ref="F104:F105"/>
    <mergeCell ref="C78:D78"/>
    <mergeCell ref="D79:F79"/>
    <mergeCell ref="D83:F8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67/2010
z dnia 29 października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2010-11-03T09:28:54Z</cp:lastPrinted>
  <dcterms:created xsi:type="dcterms:W3CDTF">2008-02-21T12:21:20Z</dcterms:created>
  <dcterms:modified xsi:type="dcterms:W3CDTF">2010-11-03T09:28:56Z</dcterms:modified>
  <cp:category/>
  <cp:version/>
  <cp:contentType/>
  <cp:contentStatus/>
</cp:coreProperties>
</file>