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5" sheetId="1" r:id="rId1"/>
  </sheets>
  <definedNames>
    <definedName name="_xlnm.Print_Area" localSheetId="0">'5'!$A$1:$H$51</definedName>
  </definedNames>
  <calcPr fullCalcOnLoad="1"/>
</workbook>
</file>

<file path=xl/comments1.xml><?xml version="1.0" encoding="utf-8"?>
<comments xmlns="http://schemas.openxmlformats.org/spreadsheetml/2006/main">
  <authors>
    <author>Ewa Wołyniec</author>
  </authors>
  <commentList>
    <comment ref="E33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4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5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6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7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8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9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0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<sst xmlns="http://schemas.openxmlformats.org/spreadsheetml/2006/main" count="155" uniqueCount="92">
  <si>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</si>
  <si>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</si>
  <si>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</si>
  <si>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</si>
  <si>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</si>
  <si>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</si>
  <si>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</si>
  <si>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</si>
  <si>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</si>
  <si>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</si>
  <si>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</si>
  <si>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</si>
  <si>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</si>
  <si>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</si>
  <si>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</si>
  <si>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</si>
  <si>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</si>
  <si>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</si>
  <si>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</si>
  <si>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</si>
  <si>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</si>
  <si>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</si>
  <si>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</si>
  <si>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</si>
  <si>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</si>
  <si>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</si>
  <si>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</si>
  <si>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</si>
  <si>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</si>
  <si>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</si>
  <si>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</si>
  <si>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</si>
  <si>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</si>
  <si>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</si>
  <si>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</si>
  <si>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</si>
  <si>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</si>
  <si>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</si>
  <si>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</si>
  <si>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Pozdostała działalność w kulturze i ochronie dziedzictwa narodowego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</si>
  <si>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</si>
  <si>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</si>
  <si>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</si>
  <si>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</si>
  <si>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</si>
  <si>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</si>
  <si>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</si>
  <si>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</si>
  <si>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</si>
  <si>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</si>
  <si>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</si>
  <si>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</si>
  <si>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</si>
  <si>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</si>
  <si>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</si>
  <si>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 xml:space="preserve">remont sieci ogrzewania wraz z malowaniem pomieszczeń GOZ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</si>
  <si>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</si>
  <si>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</si>
  <si>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</si>
  <si>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</si>
  <si>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</si>
  <si>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</si>
  <si>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</si>
  <si>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</si>
  <si>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</si>
  <si>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sond tlenowych do biobloków</t>
  </si>
  <si>
    <t>Zakup wodomierzy głównych ze zdalnym odczytem</t>
  </si>
  <si>
    <t>Modernizacja podajnika (kraty taśmowo-zrzebłowej)</t>
  </si>
  <si>
    <t>Zakup ściekomierza na oczyszczalnię ścieków</t>
  </si>
  <si>
    <t>Modernizacja koparki "Komatsu"</t>
  </si>
  <si>
    <t>921</t>
  </si>
  <si>
    <t>92109</t>
  </si>
  <si>
    <t>Remont budynku Gminnego Ośrodka Kultury i Sportu w Miłkowicach wraz z akupem niezbędnego wyposażenia - etap III końcowy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</si>
  <si>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</si>
  <si>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</si>
  <si>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</si>
  <si>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</si>
  <si>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</si>
  <si>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</si>
  <si>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</si>
  <si>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</si>
  <si>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</si>
  <si>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</si>
  <si>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92195</t>
  </si>
  <si>
    <t>na dofinansowanie zadań z zakresu kultury i ochrony dziedzictwa narodowego</t>
  </si>
  <si>
    <t>Ogółem dotacje, w tym:</t>
  </si>
  <si>
    <t>dotacje na zadania bieżące</t>
  </si>
  <si>
    <t>dotacje na zadania inwestycyjne</t>
  </si>
  <si>
    <t>Zakup przyczepy do ciągnika PRONAR</t>
  </si>
  <si>
    <t>Zakup kosiarki na wysięgniku - zestaw</t>
  </si>
  <si>
    <t>Budowa sieci wodociągowej tranzytowej Lipce-Jakuszów</t>
  </si>
  <si>
    <r>
      <rPr>
        <b/>
        <sz val="10"/>
        <rFont val="Arial"/>
        <family val="2"/>
      </rPr>
      <t xml:space="preserve">Zalącznik nr 4        </t>
    </r>
    <r>
      <rPr>
        <sz val="10"/>
        <rFont val="Arial"/>
        <family val="2"/>
      </rPr>
      <t xml:space="preserve">                                                                                     do Uchwały Rady Gminy Miłkowice Nr  XXV/208/2016                                                     z dnia 29.09.2016r.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</si>
</sst>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vertAlign val="superscript"/>
      <sz val="11"/>
      <name val="Arial Narrow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49" fontId="15" fillId="0" borderId="11" xfId="5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0" fontId="2" fillId="0" borderId="0" xfId="52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_98_budzet 2012" xfId="52"/>
    <cellStyle name="Normalny_Zał_budżet_25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90" zoomScaleNormal="90" zoomScalePageLayoutView="0" workbookViewId="0" topLeftCell="A1">
      <selection activeCell="F2" sqref="F2"/>
    </sheetView>
  </sheetViews>
  <sheetFormatPr defaultColWidth="8.50390625" defaultRowHeight="12.75"/>
  <cols>
    <col min="1" max="1" width="3.625" style="1" customWidth="1"/>
    <col min="2" max="2" width="7.50390625" style="1" customWidth="1"/>
    <col min="3" max="3" width="9.375" style="1" customWidth="1"/>
    <col min="4" max="4" width="21.125" style="1" customWidth="1"/>
    <col min="5" max="5" width="22.625" style="1" customWidth="1"/>
    <col min="6" max="6" width="37.375" style="1" customWidth="1"/>
    <col min="7" max="7" width="15.625" style="1" customWidth="1"/>
    <col min="8" max="8" width="4.375" style="1" customWidth="1"/>
    <col min="9" max="9" width="11.25390625" style="1" customWidth="1"/>
    <col min="10" max="16384" width="8.50390625" style="1" customWidth="1"/>
  </cols>
  <sheetData>
    <row r="1" spans="6:8" ht="52.5" customHeight="1">
      <c r="F1" s="37" t="s">
        <v>91</v>
      </c>
      <c r="G1" s="37"/>
      <c r="H1" s="2"/>
    </row>
    <row r="2" spans="7:8" ht="12.75" customHeight="1">
      <c r="G2" s="3"/>
      <c r="H2" s="3"/>
    </row>
    <row r="3" spans="1:7" ht="21" customHeight="1">
      <c r="A3" s="38" t="s">
        <v>0</v>
      </c>
      <c r="B3" s="38"/>
      <c r="C3" s="38"/>
      <c r="D3" s="38"/>
      <c r="E3" s="38"/>
      <c r="F3" s="38"/>
      <c r="G3" s="38"/>
    </row>
    <row r="4" spans="1:7" ht="10.5" customHeight="1">
      <c r="A4" s="4"/>
      <c r="B4" s="5"/>
      <c r="C4" s="5"/>
      <c r="D4" s="4"/>
      <c r="E4" s="4"/>
      <c r="F4" s="6"/>
      <c r="G4" s="7" t="s">
        <v>1</v>
      </c>
    </row>
    <row r="5" spans="1:7" ht="22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10" t="s">
        <v>7</v>
      </c>
      <c r="G5" s="11" t="s">
        <v>8</v>
      </c>
    </row>
    <row r="6" spans="1:7" ht="20.25" customHeight="1">
      <c r="A6" s="36" t="s">
        <v>9</v>
      </c>
      <c r="B6" s="36"/>
      <c r="C6" s="36"/>
      <c r="D6" s="36"/>
      <c r="E6" s="36"/>
      <c r="F6" s="36"/>
      <c r="G6" s="12">
        <f>G7</f>
        <v>1447719</v>
      </c>
    </row>
    <row r="7" spans="1:7" ht="20.25" customHeight="1">
      <c r="A7" s="36" t="s">
        <v>10</v>
      </c>
      <c r="B7" s="36"/>
      <c r="C7" s="36"/>
      <c r="D7" s="36"/>
      <c r="E7" s="36"/>
      <c r="F7" s="36"/>
      <c r="G7" s="12">
        <f>SUM(G8:G15)</f>
        <v>1447719</v>
      </c>
    </row>
    <row r="8" spans="1:254" ht="30" customHeight="1">
      <c r="A8" s="13">
        <v>1</v>
      </c>
      <c r="B8" s="14" t="s">
        <v>11</v>
      </c>
      <c r="C8" s="14" t="s">
        <v>12</v>
      </c>
      <c r="D8" s="15" t="s">
        <v>13</v>
      </c>
      <c r="E8" s="39" t="s">
        <v>14</v>
      </c>
      <c r="F8" s="15" t="s">
        <v>15</v>
      </c>
      <c r="G8" s="16">
        <v>384798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30" customHeight="1">
      <c r="A9" s="13">
        <v>2</v>
      </c>
      <c r="B9" s="14">
        <v>400</v>
      </c>
      <c r="C9" s="14">
        <v>40002</v>
      </c>
      <c r="D9" s="13" t="s">
        <v>16</v>
      </c>
      <c r="E9" s="40"/>
      <c r="F9" s="15" t="s">
        <v>17</v>
      </c>
      <c r="G9" s="16">
        <v>326104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0" customHeight="1">
      <c r="A10" s="13">
        <v>3</v>
      </c>
      <c r="B10" s="14">
        <v>600</v>
      </c>
      <c r="C10" s="14">
        <v>60016</v>
      </c>
      <c r="D10" s="15" t="s">
        <v>18</v>
      </c>
      <c r="E10" s="40"/>
      <c r="F10" s="15" t="s">
        <v>19</v>
      </c>
      <c r="G10" s="16">
        <v>234000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0" customHeight="1">
      <c r="A11" s="13">
        <v>4</v>
      </c>
      <c r="B11" s="14">
        <v>700</v>
      </c>
      <c r="C11" s="14">
        <v>70004</v>
      </c>
      <c r="D11" s="15" t="s">
        <v>20</v>
      </c>
      <c r="E11" s="40"/>
      <c r="F11" s="15" t="s">
        <v>21</v>
      </c>
      <c r="G11" s="16">
        <v>129302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33">
      <c r="A12" s="13">
        <v>5</v>
      </c>
      <c r="B12" s="14">
        <v>801</v>
      </c>
      <c r="C12" s="14">
        <v>80113</v>
      </c>
      <c r="D12" s="15" t="s">
        <v>22</v>
      </c>
      <c r="E12" s="40"/>
      <c r="F12" s="15" t="s">
        <v>23</v>
      </c>
      <c r="G12" s="16">
        <v>224075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33">
      <c r="A13" s="13">
        <v>6</v>
      </c>
      <c r="B13" s="14">
        <v>900</v>
      </c>
      <c r="C13" s="14">
        <v>90002</v>
      </c>
      <c r="D13" s="15" t="s">
        <v>24</v>
      </c>
      <c r="E13" s="40"/>
      <c r="F13" s="15" t="s">
        <v>25</v>
      </c>
      <c r="G13" s="16">
        <v>26687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33">
      <c r="A14" s="13">
        <v>7</v>
      </c>
      <c r="B14" s="14">
        <v>900</v>
      </c>
      <c r="C14" s="14">
        <v>90004</v>
      </c>
      <c r="D14" s="13" t="s">
        <v>26</v>
      </c>
      <c r="E14" s="40"/>
      <c r="F14" s="15" t="s">
        <v>27</v>
      </c>
      <c r="G14" s="16">
        <v>9277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7" ht="33.75" customHeight="1">
      <c r="A15" s="13">
        <v>8</v>
      </c>
      <c r="B15" s="14" t="s">
        <v>28</v>
      </c>
      <c r="C15" s="14" t="s">
        <v>29</v>
      </c>
      <c r="D15" s="13" t="s">
        <v>30</v>
      </c>
      <c r="E15" s="41"/>
      <c r="F15" s="15" t="s">
        <v>31</v>
      </c>
      <c r="G15" s="16">
        <v>113476</v>
      </c>
    </row>
    <row r="16" spans="1:7" ht="15.75" customHeight="1">
      <c r="A16" s="36" t="s">
        <v>32</v>
      </c>
      <c r="B16" s="36"/>
      <c r="C16" s="36"/>
      <c r="D16" s="36"/>
      <c r="E16" s="36"/>
      <c r="F16" s="36"/>
      <c r="G16" s="19">
        <f>G17+G22</f>
        <v>767862.75</v>
      </c>
    </row>
    <row r="17" spans="1:7" ht="24.75" customHeight="1">
      <c r="A17" s="36" t="s">
        <v>33</v>
      </c>
      <c r="B17" s="36"/>
      <c r="C17" s="36"/>
      <c r="D17" s="36"/>
      <c r="E17" s="36"/>
      <c r="F17" s="36"/>
      <c r="G17" s="12">
        <f>SUM(G18:G21)</f>
        <v>600000</v>
      </c>
    </row>
    <row r="18" spans="1:7" ht="30" customHeight="1">
      <c r="A18" s="13">
        <v>1</v>
      </c>
      <c r="B18" s="14">
        <v>921</v>
      </c>
      <c r="C18" s="14">
        <v>92109</v>
      </c>
      <c r="D18" s="15" t="s">
        <v>34</v>
      </c>
      <c r="E18" s="15" t="s">
        <v>35</v>
      </c>
      <c r="F18" s="15" t="s">
        <v>36</v>
      </c>
      <c r="G18" s="16">
        <v>362000</v>
      </c>
    </row>
    <row r="19" spans="1:7" ht="34.5" customHeight="1">
      <c r="A19" s="13">
        <v>2</v>
      </c>
      <c r="B19" s="14">
        <v>921</v>
      </c>
      <c r="C19" s="14">
        <v>92116</v>
      </c>
      <c r="D19" s="13" t="s">
        <v>37</v>
      </c>
      <c r="E19" s="15" t="s">
        <v>35</v>
      </c>
      <c r="F19" s="15" t="s">
        <v>38</v>
      </c>
      <c r="G19" s="16">
        <v>190000</v>
      </c>
    </row>
    <row r="20" spans="1:8" ht="66">
      <c r="A20" s="13">
        <v>3</v>
      </c>
      <c r="B20" s="14">
        <v>921</v>
      </c>
      <c r="C20" s="14">
        <v>92195</v>
      </c>
      <c r="D20" s="15" t="s">
        <v>39</v>
      </c>
      <c r="E20" s="15" t="s">
        <v>35</v>
      </c>
      <c r="F20" s="15" t="s">
        <v>40</v>
      </c>
      <c r="G20" s="16">
        <v>40000</v>
      </c>
      <c r="H20" s="18"/>
    </row>
    <row r="21" spans="1:7" ht="35.25" customHeight="1">
      <c r="A21" s="13">
        <v>4</v>
      </c>
      <c r="B21" s="14">
        <v>926</v>
      </c>
      <c r="C21" s="14">
        <v>92605</v>
      </c>
      <c r="D21" s="15" t="s">
        <v>41</v>
      </c>
      <c r="E21" s="15" t="s">
        <v>35</v>
      </c>
      <c r="F21" s="15" t="s">
        <v>42</v>
      </c>
      <c r="G21" s="16">
        <v>8000</v>
      </c>
    </row>
    <row r="22" spans="1:7" ht="27" customHeight="1">
      <c r="A22" s="36" t="s">
        <v>43</v>
      </c>
      <c r="B22" s="36"/>
      <c r="C22" s="36"/>
      <c r="D22" s="36"/>
      <c r="E22" s="36"/>
      <c r="F22" s="36"/>
      <c r="G22" s="19">
        <f>SUM(G23:G24)</f>
        <v>167862.75</v>
      </c>
    </row>
    <row r="23" spans="1:7" ht="35.25" customHeight="1">
      <c r="A23" s="13">
        <v>1</v>
      </c>
      <c r="B23" s="14">
        <v>801</v>
      </c>
      <c r="C23" s="14">
        <v>80104</v>
      </c>
      <c r="D23" s="13" t="s">
        <v>44</v>
      </c>
      <c r="E23" s="15" t="s">
        <v>45</v>
      </c>
      <c r="F23" s="15" t="s">
        <v>46</v>
      </c>
      <c r="G23" s="16">
        <v>167000</v>
      </c>
    </row>
    <row r="24" spans="1:7" ht="33" customHeight="1">
      <c r="A24" s="15">
        <v>2</v>
      </c>
      <c r="B24" s="20">
        <v>801</v>
      </c>
      <c r="C24" s="20">
        <v>80106</v>
      </c>
      <c r="D24" s="15" t="s">
        <v>47</v>
      </c>
      <c r="E24" s="15" t="s">
        <v>48</v>
      </c>
      <c r="F24" s="15" t="s">
        <v>46</v>
      </c>
      <c r="G24" s="21">
        <v>862.75</v>
      </c>
    </row>
    <row r="25" spans="1:7" ht="15.75" customHeight="1">
      <c r="A25" s="36" t="s">
        <v>49</v>
      </c>
      <c r="B25" s="36"/>
      <c r="C25" s="36"/>
      <c r="D25" s="36"/>
      <c r="E25" s="36"/>
      <c r="F25" s="36"/>
      <c r="G25" s="12">
        <f>G26+G44</f>
        <v>679037</v>
      </c>
    </row>
    <row r="26" spans="1:254" ht="30" customHeight="1">
      <c r="A26" s="36" t="s">
        <v>50</v>
      </c>
      <c r="B26" s="36"/>
      <c r="C26" s="36"/>
      <c r="D26" s="36"/>
      <c r="E26" s="36"/>
      <c r="F26" s="36"/>
      <c r="G26" s="12">
        <f>SUM(G27:G43)</f>
        <v>527000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43.5" customHeight="1">
      <c r="A27" s="35">
        <v>1</v>
      </c>
      <c r="B27" s="14" t="s">
        <v>51</v>
      </c>
      <c r="C27" s="14" t="s">
        <v>52</v>
      </c>
      <c r="D27" s="20" t="s">
        <v>53</v>
      </c>
      <c r="E27" s="15" t="s">
        <v>54</v>
      </c>
      <c r="F27" s="15" t="s">
        <v>55</v>
      </c>
      <c r="G27" s="16">
        <v>11000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46.5" customHeight="1">
      <c r="A28" s="35">
        <v>2</v>
      </c>
      <c r="B28" s="14">
        <v>851</v>
      </c>
      <c r="C28" s="14">
        <v>85154</v>
      </c>
      <c r="D28" s="15" t="s">
        <v>56</v>
      </c>
      <c r="E28" s="15" t="s">
        <v>35</v>
      </c>
      <c r="F28" s="15" t="s">
        <v>57</v>
      </c>
      <c r="G28" s="16">
        <v>20000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45.75" customHeight="1">
      <c r="A29" s="35">
        <v>3</v>
      </c>
      <c r="B29" s="14">
        <v>851</v>
      </c>
      <c r="C29" s="14">
        <v>85154</v>
      </c>
      <c r="D29" s="15" t="s">
        <v>56</v>
      </c>
      <c r="E29" s="15" t="s">
        <v>54</v>
      </c>
      <c r="F29" s="15" t="s">
        <v>57</v>
      </c>
      <c r="G29" s="16">
        <v>10000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7" ht="36.75" customHeight="1">
      <c r="A30" s="35">
        <v>4</v>
      </c>
      <c r="B30" s="22">
        <v>600</v>
      </c>
      <c r="C30" s="22">
        <v>60004</v>
      </c>
      <c r="D30" s="23" t="s">
        <v>58</v>
      </c>
      <c r="E30" s="23" t="s">
        <v>59</v>
      </c>
      <c r="F30" s="23" t="s">
        <v>60</v>
      </c>
      <c r="G30" s="24">
        <v>102000</v>
      </c>
    </row>
    <row r="31" spans="1:10" ht="36.75" customHeight="1">
      <c r="A31" s="35">
        <v>5</v>
      </c>
      <c r="B31" s="22" t="s">
        <v>11</v>
      </c>
      <c r="C31" s="22" t="s">
        <v>12</v>
      </c>
      <c r="D31" s="23" t="s">
        <v>13</v>
      </c>
      <c r="E31" s="23" t="s">
        <v>14</v>
      </c>
      <c r="F31" s="25" t="s">
        <v>90</v>
      </c>
      <c r="G31" s="24">
        <v>40000</v>
      </c>
      <c r="J31" s="18"/>
    </row>
    <row r="32" spans="1:10" ht="36.75" customHeight="1">
      <c r="A32" s="35">
        <v>6</v>
      </c>
      <c r="B32" s="22" t="s">
        <v>11</v>
      </c>
      <c r="C32" s="22" t="s">
        <v>12</v>
      </c>
      <c r="D32" s="23" t="s">
        <v>13</v>
      </c>
      <c r="E32" s="23" t="s">
        <v>14</v>
      </c>
      <c r="F32" s="25" t="s">
        <v>88</v>
      </c>
      <c r="G32" s="24">
        <v>16320</v>
      </c>
      <c r="J32" s="18"/>
    </row>
    <row r="33" spans="1:10" ht="36.75" customHeight="1">
      <c r="A33" s="35">
        <v>7</v>
      </c>
      <c r="B33" s="22" t="s">
        <v>11</v>
      </c>
      <c r="C33" s="22" t="s">
        <v>12</v>
      </c>
      <c r="D33" s="23" t="s">
        <v>13</v>
      </c>
      <c r="E33" s="23" t="s">
        <v>14</v>
      </c>
      <c r="F33" s="25" t="s">
        <v>61</v>
      </c>
      <c r="G33" s="24">
        <v>14700</v>
      </c>
      <c r="J33" s="18"/>
    </row>
    <row r="34" spans="1:7" ht="36.75" customHeight="1">
      <c r="A34" s="35">
        <v>8</v>
      </c>
      <c r="B34" s="22" t="s">
        <v>11</v>
      </c>
      <c r="C34" s="22" t="s">
        <v>12</v>
      </c>
      <c r="D34" s="23" t="s">
        <v>13</v>
      </c>
      <c r="E34" s="23" t="s">
        <v>14</v>
      </c>
      <c r="F34" s="25" t="s">
        <v>62</v>
      </c>
      <c r="G34" s="24">
        <v>15000</v>
      </c>
    </row>
    <row r="35" spans="1:7" ht="46.5" customHeight="1">
      <c r="A35" s="35">
        <v>9</v>
      </c>
      <c r="B35" s="22" t="s">
        <v>11</v>
      </c>
      <c r="C35" s="22" t="s">
        <v>12</v>
      </c>
      <c r="D35" s="23" t="s">
        <v>13</v>
      </c>
      <c r="E35" s="23" t="s">
        <v>14</v>
      </c>
      <c r="F35" s="25" t="s">
        <v>63</v>
      </c>
      <c r="G35" s="24">
        <v>42700</v>
      </c>
    </row>
    <row r="36" spans="1:7" ht="36.75" customHeight="1">
      <c r="A36" s="35">
        <v>10</v>
      </c>
      <c r="B36" s="22" t="s">
        <v>11</v>
      </c>
      <c r="C36" s="22" t="s">
        <v>12</v>
      </c>
      <c r="D36" s="23" t="s">
        <v>13</v>
      </c>
      <c r="E36" s="23" t="s">
        <v>14</v>
      </c>
      <c r="F36" s="25" t="s">
        <v>64</v>
      </c>
      <c r="G36" s="24">
        <v>64800</v>
      </c>
    </row>
    <row r="37" spans="1:7" ht="36.75" customHeight="1">
      <c r="A37" s="35">
        <v>11</v>
      </c>
      <c r="B37" s="22" t="s">
        <v>11</v>
      </c>
      <c r="C37" s="22" t="s">
        <v>12</v>
      </c>
      <c r="D37" s="23" t="s">
        <v>13</v>
      </c>
      <c r="E37" s="23" t="s">
        <v>14</v>
      </c>
      <c r="F37" s="25" t="s">
        <v>65</v>
      </c>
      <c r="G37" s="24">
        <v>20000</v>
      </c>
    </row>
    <row r="38" spans="1:7" ht="36.75" customHeight="1">
      <c r="A38" s="35">
        <v>12</v>
      </c>
      <c r="B38" s="22" t="s">
        <v>11</v>
      </c>
      <c r="C38" s="22" t="s">
        <v>12</v>
      </c>
      <c r="D38" s="23" t="s">
        <v>13</v>
      </c>
      <c r="E38" s="23" t="s">
        <v>14</v>
      </c>
      <c r="F38" s="25" t="s">
        <v>66</v>
      </c>
      <c r="G38" s="24">
        <v>30000</v>
      </c>
    </row>
    <row r="39" spans="1:7" ht="36.75" customHeight="1">
      <c r="A39" s="35">
        <v>13</v>
      </c>
      <c r="B39" s="22" t="s">
        <v>11</v>
      </c>
      <c r="C39" s="22" t="s">
        <v>12</v>
      </c>
      <c r="D39" s="23" t="s">
        <v>13</v>
      </c>
      <c r="E39" s="23" t="s">
        <v>14</v>
      </c>
      <c r="F39" s="25" t="s">
        <v>67</v>
      </c>
      <c r="G39" s="24">
        <v>15000</v>
      </c>
    </row>
    <row r="40" spans="1:7" ht="36.75" customHeight="1">
      <c r="A40" s="35">
        <v>14</v>
      </c>
      <c r="B40" s="22" t="s">
        <v>11</v>
      </c>
      <c r="C40" s="22" t="s">
        <v>12</v>
      </c>
      <c r="D40" s="23" t="s">
        <v>13</v>
      </c>
      <c r="E40" s="23" t="s">
        <v>14</v>
      </c>
      <c r="F40" s="25" t="s">
        <v>68</v>
      </c>
      <c r="G40" s="24">
        <v>9950</v>
      </c>
    </row>
    <row r="41" spans="1:9" ht="36.75" customHeight="1">
      <c r="A41" s="35">
        <v>15</v>
      </c>
      <c r="B41" s="22" t="s">
        <v>11</v>
      </c>
      <c r="C41" s="22" t="s">
        <v>12</v>
      </c>
      <c r="D41" s="23" t="s">
        <v>13</v>
      </c>
      <c r="E41" s="23" t="s">
        <v>14</v>
      </c>
      <c r="F41" s="25" t="s">
        <v>69</v>
      </c>
      <c r="G41" s="24">
        <f>20530+3000</f>
        <v>23530</v>
      </c>
      <c r="I41" s="18"/>
    </row>
    <row r="42" spans="1:9" ht="36.75" customHeight="1">
      <c r="A42" s="35">
        <v>16</v>
      </c>
      <c r="B42" s="22" t="s">
        <v>11</v>
      </c>
      <c r="C42" s="22" t="s">
        <v>12</v>
      </c>
      <c r="D42" s="23" t="s">
        <v>13</v>
      </c>
      <c r="E42" s="23" t="s">
        <v>14</v>
      </c>
      <c r="F42" s="25" t="s">
        <v>89</v>
      </c>
      <c r="G42" s="24">
        <f>65000-3000</f>
        <v>62000</v>
      </c>
      <c r="I42" s="18">
        <f>SUM(G31:G42)</f>
        <v>354000</v>
      </c>
    </row>
    <row r="43" spans="1:254" ht="46.5" customHeight="1">
      <c r="A43" s="35">
        <v>17</v>
      </c>
      <c r="B43" s="14" t="s">
        <v>70</v>
      </c>
      <c r="C43" s="14" t="s">
        <v>71</v>
      </c>
      <c r="D43" s="15" t="s">
        <v>34</v>
      </c>
      <c r="E43" s="15" t="s">
        <v>35</v>
      </c>
      <c r="F43" s="15" t="s">
        <v>72</v>
      </c>
      <c r="G43" s="16">
        <v>30000</v>
      </c>
      <c r="H43" s="17"/>
      <c r="I43" s="2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7" s="27" customFormat="1" ht="24" customHeight="1">
      <c r="A44" s="36" t="s">
        <v>73</v>
      </c>
      <c r="B44" s="36"/>
      <c r="C44" s="36"/>
      <c r="D44" s="36"/>
      <c r="E44" s="36"/>
      <c r="F44" s="36"/>
      <c r="G44" s="12">
        <f>SUM(G45:G48)</f>
        <v>152037</v>
      </c>
    </row>
    <row r="45" spans="1:7" ht="46.5" customHeight="1">
      <c r="A45" s="28">
        <v>1</v>
      </c>
      <c r="B45" s="29">
        <v>921</v>
      </c>
      <c r="C45" s="29">
        <v>92120</v>
      </c>
      <c r="D45" s="30" t="s">
        <v>74</v>
      </c>
      <c r="E45" s="30" t="s">
        <v>75</v>
      </c>
      <c r="F45" s="30" t="s">
        <v>76</v>
      </c>
      <c r="G45" s="31">
        <v>40000</v>
      </c>
    </row>
    <row r="46" spans="1:7" ht="42" customHeight="1">
      <c r="A46" s="13">
        <v>2</v>
      </c>
      <c r="B46" s="14">
        <v>926</v>
      </c>
      <c r="C46" s="14">
        <v>92605</v>
      </c>
      <c r="D46" s="15" t="s">
        <v>41</v>
      </c>
      <c r="E46" s="15" t="s">
        <v>77</v>
      </c>
      <c r="F46" s="15" t="s">
        <v>78</v>
      </c>
      <c r="G46" s="16">
        <v>90000</v>
      </c>
    </row>
    <row r="47" spans="1:7" s="32" customFormat="1" ht="49.5" customHeight="1">
      <c r="A47" s="13">
        <v>3</v>
      </c>
      <c r="B47" s="14" t="s">
        <v>79</v>
      </c>
      <c r="C47" s="14" t="s">
        <v>80</v>
      </c>
      <c r="D47" s="15" t="s">
        <v>81</v>
      </c>
      <c r="E47" s="15" t="s">
        <v>77</v>
      </c>
      <c r="F47" s="15" t="s">
        <v>82</v>
      </c>
      <c r="G47" s="16">
        <f>2400+6137+8500</f>
        <v>17037</v>
      </c>
    </row>
    <row r="48" spans="1:7" s="32" customFormat="1" ht="49.5" customHeight="1">
      <c r="A48" s="13">
        <v>4</v>
      </c>
      <c r="B48" s="14" t="s">
        <v>70</v>
      </c>
      <c r="C48" s="14" t="s">
        <v>83</v>
      </c>
      <c r="D48" s="15" t="s">
        <v>39</v>
      </c>
      <c r="E48" s="15" t="s">
        <v>77</v>
      </c>
      <c r="F48" s="15" t="s">
        <v>84</v>
      </c>
      <c r="G48" s="16">
        <v>5000</v>
      </c>
    </row>
    <row r="49" spans="1:7" ht="25.5" customHeight="1">
      <c r="A49" s="43" t="s">
        <v>85</v>
      </c>
      <c r="B49" s="43"/>
      <c r="C49" s="43"/>
      <c r="D49" s="43"/>
      <c r="E49" s="43"/>
      <c r="F49" s="43"/>
      <c r="G49" s="33">
        <f>G6+G16+G25</f>
        <v>2894618.75</v>
      </c>
    </row>
    <row r="50" spans="1:7" ht="25.5" customHeight="1">
      <c r="A50" s="42" t="s">
        <v>86</v>
      </c>
      <c r="B50" s="42"/>
      <c r="C50" s="42"/>
      <c r="D50" s="42"/>
      <c r="E50" s="42"/>
      <c r="F50" s="42"/>
      <c r="G50" s="33">
        <f>G44+G27+G28+G29+G30+G22+G17+G7</f>
        <v>2510618.75</v>
      </c>
    </row>
    <row r="51" spans="1:7" ht="25.5" customHeight="1">
      <c r="A51" s="42" t="s">
        <v>87</v>
      </c>
      <c r="B51" s="42"/>
      <c r="C51" s="42"/>
      <c r="D51" s="42"/>
      <c r="E51" s="42"/>
      <c r="F51" s="42"/>
      <c r="G51" s="33">
        <f>G33+G34+G35+G36+G37+G38+G39+G40+G41+G43+G31+G42+G32</f>
        <v>384000</v>
      </c>
    </row>
    <row r="52" spans="7:10" ht="13.5">
      <c r="G52" s="34"/>
      <c r="J52" s="34"/>
    </row>
    <row r="54" ht="13.5">
      <c r="G54" s="34"/>
    </row>
  </sheetData>
  <sheetProtection/>
  <mergeCells count="14">
    <mergeCell ref="A50:F50"/>
    <mergeCell ref="A51:F51"/>
    <mergeCell ref="A17:F17"/>
    <mergeCell ref="A22:F22"/>
    <mergeCell ref="A25:F25"/>
    <mergeCell ref="A26:F26"/>
    <mergeCell ref="A44:F44"/>
    <mergeCell ref="A49:F49"/>
    <mergeCell ref="A16:F16"/>
    <mergeCell ref="F1:G1"/>
    <mergeCell ref="A3:G3"/>
    <mergeCell ref="A6:F6"/>
    <mergeCell ref="A7:F7"/>
    <mergeCell ref="E8:E15"/>
  </mergeCells>
  <printOptions/>
  <pageMargins left="0.68" right="0.2362204724409449" top="0.2362204724409449" bottom="0.43" header="0.1968503937007874" footer="0.1968503937007874"/>
  <pageSetup fitToHeight="2" horizontalDpi="300" verticalDpi="300" orientation="portrait" paperSize="9" scale="75" r:id="rId3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2016-09-30T08:57:46Z</cp:lastPrinted>
  <dcterms:created xsi:type="dcterms:W3CDTF">2016-07-19T09:32:19Z</dcterms:created>
  <dcterms:modified xsi:type="dcterms:W3CDTF">2016-09-30T08:57:48Z</dcterms:modified>
  <cp:category/>
  <cp:version/>
  <cp:contentType/>
  <cp:contentStatus/>
</cp:coreProperties>
</file>