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80" windowHeight="8976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_FilterDatabase" localSheetId="5" hidden="1">'6'!$A$1:$AO$120</definedName>
    <definedName name="_xlnm.Print_Area" localSheetId="0">'1'!$A$1:$M$156</definedName>
    <definedName name="_xlnm.Print_Area" localSheetId="10">'11'!$A$1:$C$41</definedName>
    <definedName name="_xlnm.Print_Area" localSheetId="11">'12'!$A$1:$F$29</definedName>
    <definedName name="_xlnm.Print_Area" localSheetId="12">'13'!$A$1:$G$44</definedName>
    <definedName name="_xlnm.Print_Area" localSheetId="1">'2'!$A$1:$V$508</definedName>
    <definedName name="_xlnm.Print_Area" localSheetId="2">'3'!$A$1:$H$100</definedName>
    <definedName name="_xlnm.Print_Area" localSheetId="4">'5'!$A$1:$I$30</definedName>
    <definedName name="_xlnm.Print_Area" localSheetId="5">'6'!$A$1:$I$120</definedName>
    <definedName name="_xlnm.Print_Area" localSheetId="6">'7'!$A$1:$H$20</definedName>
  </definedNames>
  <calcPr fullCalcOnLoad="1"/>
</workbook>
</file>

<file path=xl/sharedStrings.xml><?xml version="1.0" encoding="utf-8"?>
<sst xmlns="http://schemas.openxmlformats.org/spreadsheetml/2006/main" count="3566" uniqueCount="912">
  <si>
    <t>Dotacje celowe z budżetu na finansowanie lub dofinansowanie kosztów realizacji inwestycji i zakupów inwestycyjnych samorządowych zakładów budżetowych</t>
  </si>
  <si>
    <t>8 000,00</t>
  </si>
  <si>
    <t>6050</t>
  </si>
  <si>
    <t>6060</t>
  </si>
  <si>
    <t>6210</t>
  </si>
  <si>
    <t>15 000,00</t>
  </si>
  <si>
    <r>
      <t>Dział 900:</t>
    </r>
    <r>
      <rPr>
        <sz val="10"/>
        <rFont val="Arial Narrow"/>
        <family val="2"/>
      </rPr>
      <t xml:space="preserve"> GOSPODARKA KOMUNALNA I OCHRONA ŚRODOWISKA</t>
    </r>
  </si>
  <si>
    <r>
      <t xml:space="preserve">     Rozdział 90019:</t>
    </r>
    <r>
      <rPr>
        <sz val="10"/>
        <rFont val="Arial Narrow"/>
        <family val="2"/>
      </rPr>
      <t xml:space="preserve"> Wpływy i wydatki związane z gromadzeniem środków z opłat i kar za korzystanie ze środowiska</t>
    </r>
  </si>
  <si>
    <r>
      <t xml:space="preserve">                             § 0690 </t>
    </r>
    <r>
      <rPr>
        <sz val="10"/>
        <rFont val="Arial Narrow"/>
        <family val="2"/>
      </rPr>
      <t>Wpływy z różnych opłat</t>
    </r>
  </si>
  <si>
    <r>
      <t xml:space="preserve">Dział 010: </t>
    </r>
    <r>
      <rPr>
        <sz val="10"/>
        <rFont val="Arial Narrow"/>
        <family val="2"/>
      </rPr>
      <t>ROLNICTWO I ŁOWIECTWO</t>
    </r>
  </si>
  <si>
    <r>
      <t xml:space="preserve">rozdział 01010: </t>
    </r>
    <r>
      <rPr>
        <sz val="10"/>
        <rFont val="Arial Narrow"/>
        <family val="2"/>
      </rPr>
      <t>Infrastruktura wodociągowa i sanitacyjna wsi</t>
    </r>
  </si>
  <si>
    <r>
      <t xml:space="preserve">§ 6050 </t>
    </r>
    <r>
      <rPr>
        <sz val="10"/>
        <rFont val="Arial Narrow"/>
        <family val="2"/>
      </rPr>
      <t>Budowa kanalizacji sanitarnej w miejscowości Gniewomirowice</t>
    </r>
  </si>
  <si>
    <t>01095</t>
  </si>
  <si>
    <t>Inne formy wychowania przedszkolnego</t>
  </si>
  <si>
    <t>Stołówki szkolne i przedszkolne</t>
  </si>
  <si>
    <t>Wartość</t>
  </si>
  <si>
    <t>50 000,00</t>
  </si>
  <si>
    <t>Razem</t>
  </si>
  <si>
    <t>3 000,00</t>
  </si>
  <si>
    <t>80103</t>
  </si>
  <si>
    <t>90002</t>
  </si>
  <si>
    <t>926</t>
  </si>
  <si>
    <t>92601</t>
  </si>
  <si>
    <t>Spłaty kredytów i pożyczek</t>
  </si>
  <si>
    <t>Wpływy z tytułu zwrotów wypłaconych świadczeń z funduszu Alimentacyjnego</t>
  </si>
  <si>
    <t>Gminny Zakład Gospodarki Komunalnej w Miłkowicach</t>
  </si>
  <si>
    <t>Ochrona zabytków</t>
  </si>
  <si>
    <t>X</t>
  </si>
  <si>
    <t>na prace konserwatorskie, restauratorskie i roboty budowlane przy zabytkach</t>
  </si>
  <si>
    <t>Zbiorowy transport lokalny</t>
  </si>
  <si>
    <t>Miasto Legnica</t>
  </si>
  <si>
    <t>na komunikację publiczną Ulesie-Legnica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</si>
  <si>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</si>
  <si>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</si>
  <si>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</si>
  <si>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</si>
  <si>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</si>
  <si>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</si>
  <si>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</si>
  <si>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</si>
  <si>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</si>
  <si>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</si>
  <si>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</si>
  <si>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</si>
  <si>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</si>
  <si>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</si>
  <si>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</si>
  <si>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400</t>
  </si>
  <si>
    <t>Wytwarzanie i zaopatrywanie w energię elektryczną, gaz i wodę</t>
  </si>
  <si>
    <t>40002</t>
  </si>
  <si>
    <t>Dostarczanie wody</t>
  </si>
  <si>
    <t>0970</t>
  </si>
  <si>
    <t>Wpływy z różnych dochodów</t>
  </si>
  <si>
    <t>600</t>
  </si>
  <si>
    <t>Transport i łączność</t>
  </si>
  <si>
    <t>60014</t>
  </si>
  <si>
    <t>Drogi publiczne powiatowe</t>
  </si>
  <si>
    <t>2320</t>
  </si>
  <si>
    <t>Dotacje celowe otrzymane z powiatu na zadania bieżące realizowane na podstawie porozumień (umów) między jednostkami samorządu terytorialnego</t>
  </si>
  <si>
    <t>700</t>
  </si>
  <si>
    <t>Gospodarka mieszkaniowa</t>
  </si>
  <si>
    <t>70005</t>
  </si>
  <si>
    <t>Gospodarka gruntami i nieruchomościami</t>
  </si>
  <si>
    <t>0690</t>
  </si>
  <si>
    <t>Wpływy z różnych opłat</t>
  </si>
  <si>
    <t>0920</t>
  </si>
  <si>
    <t>Pozostałe odsetki</t>
  </si>
  <si>
    <t>750</t>
  </si>
  <si>
    <t>Administracja publiczna</t>
  </si>
  <si>
    <t>75011</t>
  </si>
  <si>
    <t>Urzędy wojewódzkie</t>
  </si>
  <si>
    <t>2010</t>
  </si>
  <si>
    <t>75023</t>
  </si>
  <si>
    <t>1 000,00</t>
  </si>
  <si>
    <t>Urzędy naczelnych organów władzy państwowej, kontroli i ochrony prawa oraz sądownictwa</t>
  </si>
  <si>
    <t>Urzędy naczelnych organów władzy państwowej, kontroli i ochrony prawa</t>
  </si>
  <si>
    <t>752</t>
  </si>
  <si>
    <t>Obrona narodowa</t>
  </si>
  <si>
    <t>200,00</t>
  </si>
  <si>
    <t>75212</t>
  </si>
  <si>
    <t>Pozostałe wydatki obronne</t>
  </si>
  <si>
    <t>754</t>
  </si>
  <si>
    <t>Bezpieczeństwo publiczne i ochrona przeciwpożarowa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</si>
  <si>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</si>
  <si>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</si>
  <si>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</si>
  <si>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</si>
  <si>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</si>
  <si>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</si>
  <si>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2 000,00</t>
  </si>
  <si>
    <t>0350</t>
  </si>
  <si>
    <t>75615</t>
  </si>
  <si>
    <t>dział</t>
  </si>
  <si>
    <t>rozdział</t>
  </si>
  <si>
    <t>paragraf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</si>
  <si>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</si>
  <si>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</si>
  <si>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</si>
  <si>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</si>
  <si>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0330</t>
  </si>
  <si>
    <t>0340</t>
  </si>
  <si>
    <t>0500</t>
  </si>
  <si>
    <t>0910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</si>
  <si>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</si>
  <si>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</si>
  <si>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</si>
  <si>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10 000,00</t>
  </si>
  <si>
    <t>0370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</si>
  <si>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</si>
  <si>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</si>
  <si>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</si>
  <si>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</si>
  <si>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</si>
  <si>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</si>
  <si>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20 000,00</t>
  </si>
  <si>
    <t>0480</t>
  </si>
  <si>
    <t>75621</t>
  </si>
  <si>
    <t>Udziały gmin w podatkach stanowiących dochód budżetu państwa</t>
  </si>
  <si>
    <t>0010</t>
  </si>
  <si>
    <t>0020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</si>
  <si>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</si>
  <si>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</si>
  <si>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</si>
  <si>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</si>
  <si>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</si>
  <si>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</si>
  <si>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</si>
  <si>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</si>
  <si>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801</t>
  </si>
  <si>
    <t>Oświata i wychowanie</t>
  </si>
  <si>
    <t>80101</t>
  </si>
  <si>
    <t>Szkoły podstawowe</t>
  </si>
  <si>
    <t>80104</t>
  </si>
  <si>
    <t xml:space="preserve">Przedszkola </t>
  </si>
  <si>
    <t>852</t>
  </si>
  <si>
    <t>Pomoc społeczna</t>
  </si>
  <si>
    <t>2360</t>
  </si>
  <si>
    <t>Dochody jednostek samorządu terytorialnego związane z realizacją zadań z zakresu administracji rządowej oraz innych zadań zleconych ustawami</t>
  </si>
  <si>
    <t>85213</t>
  </si>
  <si>
    <t>2030</t>
  </si>
  <si>
    <t>85214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</si>
  <si>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</si>
  <si>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</si>
  <si>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</si>
  <si>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</si>
  <si>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</si>
  <si>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</si>
  <si>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0830</t>
  </si>
  <si>
    <t>Wpływy z usług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</si>
  <si>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</si>
  <si>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</si>
  <si>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</si>
  <si>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</si>
  <si>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razem:</t>
  </si>
  <si>
    <t>majątkowe</t>
  </si>
  <si>
    <t>0770</t>
  </si>
  <si>
    <t>Wpłaty z tytułu odpłatnego nabycia prawa własności oraz prawa użytkowania wieczystego nieruchomości</t>
  </si>
  <si>
    <t>921</t>
  </si>
  <si>
    <t>Kultura i ochrona dziedzictwa narodowego</t>
  </si>
  <si>
    <t>Biblioteki</t>
  </si>
  <si>
    <t>Ogółem:</t>
  </si>
  <si>
    <t>Plan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</si>
  <si>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</si>
  <si>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</si>
  <si>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</si>
  <si>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</si>
  <si>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</si>
  <si>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</si>
  <si>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</si>
  <si>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</si>
  <si>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</si>
  <si>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</si>
  <si>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</si>
  <si>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01010</t>
  </si>
  <si>
    <t>Infrastruktura wodociągowa i sanitacyjna wsi</t>
  </si>
  <si>
    <t>Drogi publiczne gminne</t>
  </si>
  <si>
    <t>Różne jednostki obsługi gospodarki mieszkaniowej</t>
  </si>
  <si>
    <t>Działalność usługowa</t>
  </si>
  <si>
    <t>5 000,00</t>
  </si>
  <si>
    <t>Ochotnicze straże pożarne</t>
  </si>
  <si>
    <t>Zarządzanie kryzysowe</t>
  </si>
  <si>
    <t>Obsługa długu publicznego</t>
  </si>
  <si>
    <t>Obsługa papierów wartościowych, kredytów i pożyczek jednostek samorządu terytorialnego</t>
  </si>
  <si>
    <t>Rezerwy ogólne i celowe</t>
  </si>
  <si>
    <t>Oddziały przedszkolne w szkołach podstawowych</t>
  </si>
  <si>
    <t>Gimnazja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</si>
  <si>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</si>
  <si>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</si>
  <si>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</si>
  <si>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</si>
  <si>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</si>
  <si>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Domy pomocy społecznej</t>
  </si>
  <si>
    <t>Dodatki mieszkaniowe</t>
  </si>
  <si>
    <t>Edukacyjna opieka wychowawcza</t>
  </si>
  <si>
    <t>Gospodarka odpadami</t>
  </si>
  <si>
    <t>Utrzymanie zieleni w miastach i gminach</t>
  </si>
  <si>
    <t>Ochrona powietrza atmosferycznego i klimatu</t>
  </si>
  <si>
    <t>Ochrona różnorodności biologicznej i krajobrazu</t>
  </si>
  <si>
    <t>Schroniska dla zwierząt</t>
  </si>
  <si>
    <t>Oświetlenie ulic, placów i dróg</t>
  </si>
  <si>
    <t>92109</t>
  </si>
  <si>
    <t>Domy i ośrodki kultury, świetlice i kluby</t>
  </si>
  <si>
    <t>92195</t>
  </si>
  <si>
    <t>Kultura fizyczna</t>
  </si>
  <si>
    <t>Obiekty sportowe</t>
  </si>
  <si>
    <t>Zadania w zakresie kultury fizycznej</t>
  </si>
  <si>
    <t>Wydatki razem:</t>
  </si>
  <si>
    <t>w złotych</t>
  </si>
  <si>
    <t>Lp.</t>
  </si>
  <si>
    <t>Rozdysponowanie przychodów i rozchodów</t>
  </si>
  <si>
    <t>Treść</t>
  </si>
  <si>
    <t>Kwota w zł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</si>
  <si>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</si>
  <si>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</si>
  <si>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</si>
  <si>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</si>
  <si>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</si>
  <si>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</si>
  <si>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</si>
  <si>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</si>
  <si>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</si>
  <si>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</si>
  <si>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</si>
  <si>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</si>
  <si>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</si>
  <si>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</si>
  <si>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</si>
  <si>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</si>
  <si>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</si>
  <si>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</si>
  <si>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</si>
  <si>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</si>
  <si>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</si>
  <si>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</si>
  <si>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</si>
  <si>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</si>
  <si>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</si>
  <si>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</si>
  <si>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</si>
  <si>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</si>
  <si>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</si>
  <si>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</si>
  <si>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</si>
  <si>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</si>
  <si>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</si>
  <si>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</si>
  <si>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RAZEM</t>
  </si>
  <si>
    <t>Nazwa sołectwa</t>
  </si>
  <si>
    <t>Bobrów</t>
  </si>
  <si>
    <t>Głuchowice</t>
  </si>
  <si>
    <t>Gniewomirowice</t>
  </si>
  <si>
    <t>Goślinów</t>
  </si>
  <si>
    <t>Grzymalin</t>
  </si>
  <si>
    <t>Jakuszów</t>
  </si>
  <si>
    <t>Jezierzany</t>
  </si>
  <si>
    <t>Kochlice</t>
  </si>
  <si>
    <t>Miłkowice</t>
  </si>
  <si>
    <t>Pątnówek</t>
  </si>
  <si>
    <t>Siedliska</t>
  </si>
  <si>
    <t>Studnica</t>
  </si>
  <si>
    <t>Wydatki majątkowe</t>
  </si>
  <si>
    <t>Dotacje
ogółem</t>
  </si>
  <si>
    <t>Wydatki
ogółem
(6+9)</t>
  </si>
  <si>
    <t>Wydatki
bieżące</t>
  </si>
  <si>
    <t>Wydatki
majątkowe</t>
  </si>
  <si>
    <t>wynagrodzenia i pochodne od wynagrodzeń</t>
  </si>
  <si>
    <t>świadczenia społeczne</t>
  </si>
  <si>
    <t>Ogółem</t>
  </si>
  <si>
    <t>Wyszczególnienie</t>
  </si>
  <si>
    <t>0980</t>
  </si>
  <si>
    <t>Dochody
ogółem</t>
  </si>
  <si>
    <t>dotacje</t>
  </si>
  <si>
    <t>Dochody  ogółem:</t>
  </si>
  <si>
    <t>Wydatki  ogółem:</t>
  </si>
  <si>
    <t>Zwalczanie Narkomanii</t>
  </si>
  <si>
    <t>dz.400 r.40002</t>
  </si>
  <si>
    <t>Stan środków na początek roku</t>
  </si>
  <si>
    <t>§ 2650</t>
  </si>
  <si>
    <t>§ 0750</t>
  </si>
  <si>
    <t>§ 0830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</si>
  <si>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</si>
  <si>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</si>
  <si>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</si>
  <si>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</si>
  <si>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</si>
  <si>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</si>
  <si>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</si>
  <si>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</si>
  <si>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</si>
  <si>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</si>
  <si>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</si>
  <si>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</si>
  <si>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</si>
  <si>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</si>
  <si>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</si>
  <si>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</si>
  <si>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</si>
  <si>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Zakup usług remontowych.</t>
  </si>
  <si>
    <t>§ 4280</t>
  </si>
  <si>
    <t>Zakup usług zdrowotnych</t>
  </si>
  <si>
    <t>§ 4300</t>
  </si>
  <si>
    <t>Zakup usług pozostałych</t>
  </si>
  <si>
    <t>§ 4360</t>
  </si>
  <si>
    <t>Opłaty z tytułu zakupu usług telekomunikacyjnych telefonii komórkowej.</t>
  </si>
  <si>
    <t>§ 4390</t>
  </si>
  <si>
    <t>Zakup usług obejmujących wykonanie ekspertyz, analiz i opinii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</si>
  <si>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</si>
  <si>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</si>
  <si>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</si>
  <si>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</si>
  <si>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</si>
  <si>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</si>
  <si>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4530</t>
  </si>
  <si>
    <t>Podatek od towarów i usług (VAT)</t>
  </si>
  <si>
    <t>§ 4700</t>
  </si>
  <si>
    <t>Szkolenia pracowników niebędących członkami korpusu służby cywilnej</t>
  </si>
  <si>
    <t>§ 4780</t>
  </si>
  <si>
    <t>Składki na Fundusz Emerytur Pomostowych</t>
  </si>
  <si>
    <t>Pozostałe wydatki (stanowiące koszty)</t>
  </si>
  <si>
    <t>Stan środków na koniec roku</t>
  </si>
  <si>
    <t>DZIAŁ</t>
  </si>
  <si>
    <t>ROZDZIAŁ</t>
  </si>
  <si>
    <t>WYSZCZEGÓLNIENIE</t>
  </si>
  <si>
    <t>DOCHODY</t>
  </si>
  <si>
    <t>WYDATKI</t>
  </si>
  <si>
    <t>BZ</t>
  </si>
  <si>
    <t>Szkoła Podstawowa w Rzeszotarach</t>
  </si>
  <si>
    <t>0750 - dochody z najmu</t>
  </si>
  <si>
    <t>0960 - otrzymane darowizny</t>
  </si>
  <si>
    <t>0970 - pozostałe dochody (dożywianie)</t>
  </si>
  <si>
    <t>4210 - zakup materiałów i wyposażenia</t>
  </si>
  <si>
    <t>4240 - zakup pomocy dydakt., książek</t>
  </si>
  <si>
    <t>4300 - zakup pozostałych usług</t>
  </si>
  <si>
    <t>OGÓŁEM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</si>
  <si>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</si>
  <si>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</si>
  <si>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</si>
  <si>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</si>
  <si>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</si>
  <si>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Infrastruktura sanitacyjna wsi</t>
  </si>
  <si>
    <t>dotacja do 1 km dróg gminnych</t>
  </si>
  <si>
    <t>dotacja do 1 km przewozu uczniów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</si>
  <si>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</si>
  <si>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</si>
  <si>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</si>
  <si>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</si>
  <si>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</si>
  <si>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Gminny Ośrodek Kultury i Sportu w Miłkowicach</t>
  </si>
  <si>
    <t>na realizację zadań gminy z zakresu krzewienia kultury</t>
  </si>
  <si>
    <t>na realizację zadań gminy z zakresu bibliotek gminnych</t>
  </si>
  <si>
    <t>Zadania z zakresu kultury fizycznej i sportu</t>
  </si>
  <si>
    <t>na realizację zadań gminy z zakresu kultury fizycznej i sportu</t>
  </si>
  <si>
    <t>Przedszkola</t>
  </si>
  <si>
    <t xml:space="preserve">  II.2. Jednostki spoza sektora finansów publicznych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</si>
  <si>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</si>
  <si>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</si>
  <si>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</si>
  <si>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</si>
  <si>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>na realizację programów profilaktyki rozwiązywania problemów alkoholowych</t>
  </si>
  <si>
    <t xml:space="preserve">  III.2. Jednostki spoza sektora finansów publicznych</t>
  </si>
  <si>
    <t>stowarzyszenia</t>
  </si>
  <si>
    <t>upowszechnianie kultury fizycznej sportu na terenie gminy</t>
  </si>
  <si>
    <t>I.</t>
  </si>
  <si>
    <t>II.</t>
  </si>
  <si>
    <t>Wydatki</t>
  </si>
  <si>
    <t>Dochody</t>
  </si>
  <si>
    <t>§ 0690</t>
  </si>
  <si>
    <t>§ 4400</t>
  </si>
  <si>
    <t>Opłaty za administrowanie i czynsze za budynki ,lokale i pomieszczenia garażowe</t>
  </si>
  <si>
    <t>Urzędy gmin (miast i miast na prawach powiatu)</t>
  </si>
  <si>
    <t>100 000,00</t>
  </si>
  <si>
    <t>0490</t>
  </si>
  <si>
    <t>Wpływy z innych lokalnych opłat pobieranych przez jednostki samorządu terytorialnego na podstawie odrębnych ustaw</t>
  </si>
  <si>
    <t>Lokalny transport zbiorowy</t>
  </si>
  <si>
    <t>Zadania w zakresie przeciwdziałania przemocy w rodzinie</t>
  </si>
  <si>
    <t>Ochrona zabytków i opieka nad zabytkami</t>
  </si>
  <si>
    <t>PLAN DOCHODÓW RACHUNKU DOCHODÓW ORAZ WYDATKÓW NIMI SFINANSOWANYCH PLACÓWEK OŚWIATOWYCH W GMINIE MIŁKOWICE</t>
  </si>
  <si>
    <t xml:space="preserve">Drogi publiczne powiatowe </t>
  </si>
  <si>
    <t>75101</t>
  </si>
  <si>
    <t>751</t>
  </si>
  <si>
    <t>§ 4480</t>
  </si>
  <si>
    <t>Pozostale odsetki</t>
  </si>
  <si>
    <t>Przedsięwzięcia przewidziane do realizacji</t>
  </si>
  <si>
    <t>Wykup gruntów na mienie komunalne</t>
  </si>
  <si>
    <t>Dotacja przedmiotowa z budżetu dla samorządowego zakładu budżetowego</t>
  </si>
  <si>
    <t>Wydatki inwestycyjne jednostek budżetowych</t>
  </si>
  <si>
    <t>Wydatki na zakupy inwestycyjne jednostek budżetowych</t>
  </si>
  <si>
    <t>Dotacje celowe przekazane gminie na zadania bieżące realizowane na podstawie porozumień (umów) między jednostkami samorządu terytorialnego</t>
  </si>
  <si>
    <t>Zakup materiałów i wyposażenia</t>
  </si>
  <si>
    <t>Wynagrodzenia agencyjno-prowizyjne</t>
  </si>
  <si>
    <t>Zakup usług remontowych</t>
  </si>
  <si>
    <t>Odsetki od samorządowych papierów wartościowych lub zaciągniętych przez jednostkę samorządu terytorialnego kredytów i pożyczek</t>
  </si>
  <si>
    <t>Rezerwy</t>
  </si>
  <si>
    <t>Dotacja podmiotowa z budżetu dla niepublicznej jednostki systemu oświaty</t>
  </si>
  <si>
    <t>Dotacja celowa z budżetu dla pozostałych jednostek zaliczanych do sektora finansów publicznych</t>
  </si>
  <si>
    <t>Zakup usług przez jednostki samorządu terytorialnego od innych jednostek samorządu terytorialnego</t>
  </si>
  <si>
    <t>Świadczenia społeczne</t>
  </si>
  <si>
    <t>Składki na ubezpieczenie zdrowotne</t>
  </si>
  <si>
    <t>Stypendia dla uczniów</t>
  </si>
  <si>
    <t>Dotacja podmiotowa z budżetu dla samorządowej instytucji kultury</t>
  </si>
  <si>
    <t>Dotacje celowe z budżetu na finansowanie lub dofinansowanie prac remontowych i konserwatorskich obiektów zabytkowych przekazane jednostkom niezaliczanym do sektora finansów publicznych</t>
  </si>
  <si>
    <t>Dotacja celowa z budżetu na finansowanie lub dofinansowanie zadań zleconych do realizacji stowarzyszeniom</t>
  </si>
  <si>
    <t>Plan ogółem</t>
  </si>
  <si>
    <t>150 000,00</t>
  </si>
  <si>
    <t xml:space="preserve">Gminny Zaklad Gospodarki Komunalnej w Milkowicach </t>
  </si>
  <si>
    <t>Melioracje wodne</t>
  </si>
  <si>
    <t>Izby rolnicze</t>
  </si>
  <si>
    <t>Wpłaty gmin na rzecz izb rolniczych w wysokości 2% uzyskanych wpływów z podatku rolnego</t>
  </si>
  <si>
    <t>Plany zagospodarowania przestrzennego</t>
  </si>
  <si>
    <t>Zakup środków żywności</t>
  </si>
  <si>
    <t>Wpłaty na Państwowy Fundusz Rehabilitacji Osób Niepełnosprawnych</t>
  </si>
  <si>
    <t>Promocja jednostek samorządu terytorialnego</t>
  </si>
  <si>
    <r>
      <t xml:space="preserve">     Rozdział 90002:</t>
    </r>
    <r>
      <rPr>
        <sz val="10"/>
        <rFont val="Arial Narrow"/>
        <family val="2"/>
      </rPr>
      <t xml:space="preserve"> Gospodarka odpadami</t>
    </r>
  </si>
  <si>
    <t>Wydatki bieżące</t>
  </si>
  <si>
    <t>64 362,00</t>
  </si>
  <si>
    <t>Wpływy z najmu i dzierżawy składników majątkowych Skarbu Państwa, jednostek samorządu terytorialnego lub innych jednostek zaliczanych do sektora finansów publicznych oraz innych umów o podobnym charakterze</t>
  </si>
  <si>
    <t>Wpływy z pozostałych odsetek</t>
  </si>
  <si>
    <t>Dotacje celowe otrzymane z budżetu państwa na realizację zadań bieżących z zakresu administracji rządowej oraz innych zadań zleconych gminie (związkom gmin, związkom powiatowo-gminnym) ustawami</t>
  </si>
  <si>
    <t>6 000,00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</si>
  <si>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</si>
  <si>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</si>
  <si>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</si>
  <si>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</si>
  <si>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</si>
  <si>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czynności cywilnoprawnych</t>
  </si>
  <si>
    <t>Wpływy z odsetek od nieterminowych wpłat z tytułu podatków i opłat</t>
  </si>
  <si>
    <t>Wpływy z podatku od spadków i darowizn</t>
  </si>
  <si>
    <t>Wpływy z opłaty od posiadania psów</t>
  </si>
  <si>
    <t>120 000,00</t>
  </si>
  <si>
    <t>Wpływy z opłat za zezwolenia na sprzedaż napojów alkoholowych</t>
  </si>
  <si>
    <t>Wpływy z podatku dochodowego od osób prawnych</t>
  </si>
  <si>
    <t>Dotacje celowe otrzymane z budżetu państwa na realizację własnych zadań bieżących gmin (związków gmin, związków powiatowo-gminnych)</t>
  </si>
  <si>
    <t>18 000,00</t>
  </si>
  <si>
    <t>Zasiłki okresowe, celowe i pomoc w naturze oraz składki na ubezpieczenia emerytalne i rentowe</t>
  </si>
  <si>
    <t>127 200,00</t>
  </si>
  <si>
    <t>85230</t>
  </si>
  <si>
    <t>Pomoc w zakresie dożywiania</t>
  </si>
  <si>
    <t>855</t>
  </si>
  <si>
    <t>Rodzina</t>
  </si>
  <si>
    <t>85501</t>
  </si>
  <si>
    <t>Świadczenie wychowawcze</t>
  </si>
  <si>
    <t>2060</t>
  </si>
  <si>
    <t>85502</t>
  </si>
  <si>
    <t>Drogi wewnetrzne</t>
  </si>
  <si>
    <t>Cmentarze</t>
  </si>
  <si>
    <t>Opłaty z tytułu zakupu usług telekomunikacyjnych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</si>
  <si>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</si>
  <si>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Zakup środków dydaktycznych i książek</t>
  </si>
  <si>
    <t>Pomoc materialna dla uczniów o charakterze socjalnym</t>
  </si>
  <si>
    <t>Pomoc materialna dla uczniów o charakterze motywacyjnym</t>
  </si>
  <si>
    <t>Wspieranie rodziny</t>
  </si>
  <si>
    <t xml:space="preserve">Budowa kanalizacji sanitarnej w miejscowości Gniewomirowice </t>
  </si>
  <si>
    <t>Budowa kanalizacji sanitarnej: I Etap w miejscowości Ulesie</t>
  </si>
  <si>
    <t>Budowa sieci wodociągowej tranzytowej Lipce - Jakuszów</t>
  </si>
  <si>
    <t>Budowa ujęcia wody w Jezierzanach</t>
  </si>
  <si>
    <t>Wykup gruntów na których posadowione są przepompownie ścieków i urządzeń wodnokanalizacyjnych</t>
  </si>
  <si>
    <t xml:space="preserve">Zakup pomp ściekowych </t>
  </si>
  <si>
    <t>60017</t>
  </si>
  <si>
    <t>70095</t>
  </si>
  <si>
    <t>75412</t>
  </si>
  <si>
    <t>92116</t>
  </si>
  <si>
    <t>1 500,00</t>
  </si>
  <si>
    <t>Wydatki
ogółem
(5+8)</t>
  </si>
  <si>
    <t xml:space="preserve">Gminnego Zakładu Gospodarki Komunalnej w Miłkowicach </t>
  </si>
  <si>
    <t>PRZYCHODY</t>
  </si>
  <si>
    <t xml:space="preserve">Dotacja przedmiotowa z budżetu Gminy </t>
  </si>
  <si>
    <t>§ 0920</t>
  </si>
  <si>
    <t>KOSZTY</t>
  </si>
  <si>
    <t>4220 - zakup środków żywności</t>
  </si>
  <si>
    <t>Ogółem dotacje, w tym :</t>
  </si>
  <si>
    <t>dotacje na zadania bieżące:</t>
  </si>
  <si>
    <t>na dofinansowanie zadań z zakresu ochrony przeciwpożarowej</t>
  </si>
  <si>
    <t>Dobrzejów</t>
  </si>
  <si>
    <t>Kultywowanie lokalnych tradycji i obrzędów</t>
  </si>
  <si>
    <t xml:space="preserve">Utrzymanie terenów zielonych na terenie wsi </t>
  </si>
  <si>
    <t>Zakup osprzętu i paliwa do kosiarki traktorka</t>
  </si>
  <si>
    <t>Przegląd stanu technicznego placu zabaw</t>
  </si>
  <si>
    <t>Zakup osprzętu, paliwa do kosiarki traktorka</t>
  </si>
  <si>
    <t>Doposażenie świetlicy wiejskiej</t>
  </si>
  <si>
    <t>Zakup osprzętu i paliwa do kosiarki</t>
  </si>
  <si>
    <t>Lipce</t>
  </si>
  <si>
    <t>Przegląd stanu technicznego placów zabaw w Miłkowicach</t>
  </si>
  <si>
    <t>Utrzymanie terenów zielonych na terenie wsi</t>
  </si>
  <si>
    <t>Rzeszotary</t>
  </si>
  <si>
    <t>Przegląd stanu technicznego placu zabaw w Siedliskach</t>
  </si>
  <si>
    <t>Ulesie</t>
  </si>
  <si>
    <t>Przegląd stanu technicznego placu zabaw w Ulesiu</t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</si>
  <si>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ścieków</t>
    </r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</si>
  <si>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wody</t>
    </r>
  </si>
  <si>
    <r>
      <t xml:space="preserve">dotacja do 1 m 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powierzchni administrowanej</t>
    </r>
  </si>
  <si>
    <t>25 000,00</t>
  </si>
  <si>
    <t>§ 950</t>
  </si>
  <si>
    <t>60016</t>
  </si>
  <si>
    <t>Wspólna obsługa jednostek samorządu terytorialnego</t>
  </si>
  <si>
    <t>Wolne środki, o którym mowa  w art.217 ust.2 pkt 6 ustawy</t>
  </si>
  <si>
    <t>dotacje inwestycyjne:</t>
  </si>
  <si>
    <t>Załącznik Nr 3</t>
  </si>
  <si>
    <t>Zakup kosiarki traktorka</t>
  </si>
  <si>
    <t>Remont dróg - zakup tłucznia</t>
  </si>
  <si>
    <t>Budowa ogrodzenia terenu sportowo rekreacyjnego w Goślinowie</t>
  </si>
  <si>
    <t>Dostawa i montaż tablicy ogłoszeniowej</t>
  </si>
  <si>
    <t>Doposażenie placu zabaw przy ul. Wojska Polskiego</t>
  </si>
  <si>
    <t>Doposażenie boiska sportowego w Miłkowicach.</t>
  </si>
  <si>
    <t>Organizacja dożynek wiejskich</t>
  </si>
  <si>
    <t>Budowa progów zwalniających</t>
  </si>
  <si>
    <t>Zakup książek do biblioteczki</t>
  </si>
  <si>
    <t>1 500 000,00</t>
  </si>
  <si>
    <t>135 000,00</t>
  </si>
  <si>
    <t>40 000,00</t>
  </si>
  <si>
    <t>60004</t>
  </si>
  <si>
    <t>Budowa zjazdu z drogi powiatowej na drogę wewnętrzną, ul. Hodorowska w Gniewomirowicach</t>
  </si>
  <si>
    <t>Przebudowa zjazdu z drogi powiatowej na drogę wewnętrzną, dz. nr 350 i 348 w Grzymalinie</t>
  </si>
  <si>
    <t>Przebudowa zjazdu z drogi powiatowej na drogę wewnętrzną, ul. Młyńska w Rzeszotarach</t>
  </si>
  <si>
    <t>30 000,00</t>
  </si>
  <si>
    <t>90004</t>
  </si>
  <si>
    <t>90015</t>
  </si>
  <si>
    <t>Budowa oświetlenia drogowego w miejscowości Kochlice: Etap I - odcinek przy ul. Górnej, Etap II - odcinek przy ul. Kościelnej</t>
  </si>
  <si>
    <t>Budowa oświetlenia ulicznego -lampy solarne w Lipcach</t>
  </si>
  <si>
    <t>Ogrodzenie terenu rekreacyjnego w Jakuszowie</t>
  </si>
  <si>
    <t>Szkoła Podstawowa w Miłkowicach</t>
  </si>
  <si>
    <t>0550</t>
  </si>
  <si>
    <t>Wpływy z opłat z tytułu użytkowania wieczystego nieruchomości</t>
  </si>
  <si>
    <t>0640</t>
  </si>
  <si>
    <t>Wpływy z tytułu kosztów egzekucyjnych, opłaty komorniczej i kosztów upomnień</t>
  </si>
  <si>
    <t>130 000,00</t>
  </si>
  <si>
    <t>9 000,00</t>
  </si>
  <si>
    <t>500,00</t>
  </si>
  <si>
    <t>11 000,00</t>
  </si>
  <si>
    <t>6280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</si>
  <si>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</si>
  <si>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6290</t>
  </si>
  <si>
    <t>Środki na dofinansowanie własnych inwestycji gmin, powiatów (związków gmin, zwiazków powiatowo-gminnych, związków powiatów), samorządów województw, pozyskane z innych źródeł</t>
  </si>
  <si>
    <t>Świadczenia rodzinne, świadczenie z funduszu alimentacyjnego oraz składki na ubezpieczenia emerytalne i rentowe z ubezpieczenia społecznego</t>
  </si>
  <si>
    <r>
      <t>Nazwa</t>
    </r>
    <r>
      <rPr>
        <b/>
        <sz val="9"/>
        <color indexed="8"/>
        <rFont val="Arial"/>
        <family val="2"/>
      </rPr>
      <t xml:space="preserve"> Programu:</t>
    </r>
  </si>
  <si>
    <r>
      <t>Pełna</t>
    </r>
    <r>
      <rPr>
        <b/>
        <sz val="9"/>
        <color indexed="8"/>
        <rFont val="Arial"/>
        <family val="2"/>
      </rPr>
      <t xml:space="preserve"> nazwa projektu:</t>
    </r>
  </si>
  <si>
    <r>
      <t>z tego:</t>
    </r>
  </si>
  <si>
    <r>
      <t>wydatki ogółem</t>
    </r>
  </si>
  <si>
    <r>
      <t>środki z budżetu krajowego</t>
    </r>
  </si>
  <si>
    <r>
      <t>dotacja z budżetu państwa</t>
    </r>
  </si>
  <si>
    <r>
      <t>środki z budżetu UE</t>
    </r>
  </si>
  <si>
    <t xml:space="preserve">§ </t>
  </si>
  <si>
    <r>
      <t>wkład własny</t>
    </r>
  </si>
  <si>
    <t>Gminny Ośrodek Zdrowia w Miłkowicach</t>
  </si>
  <si>
    <t>801    921</t>
  </si>
  <si>
    <t>80195     92195</t>
  </si>
  <si>
    <t>na zadania własne bieżące gminy Miłkowice</t>
  </si>
  <si>
    <t>organizacjom prowadzącym działalność pożytku publicznego</t>
  </si>
  <si>
    <t>Wyłączenie z produkcji gruntów rolnych</t>
  </si>
  <si>
    <t>Opłaty za administrowanie i czynsze za budynki, lokale i pomieszczenia garażowe</t>
  </si>
  <si>
    <t>Koszty postępowania sądowego i prokuratorskiego</t>
  </si>
  <si>
    <t>Opłaty na rzecz budżetu państwa</t>
  </si>
  <si>
    <t>Nagrody konkursowe</t>
  </si>
  <si>
    <t>Wpłaty gmin i powiatów na rzecz innych jednostek samorządu terytorialnego oraz związków gmin, związków powiatowo-gminnych, związków powiatów, związków metropolitalnych na dofinansowanie zadań bieżących</t>
  </si>
  <si>
    <t>Realizacja zadań wymagających stosowania specjalnej organizacji nauki i metod pracy dla dzieci i młodzieży w szkołach podstawowych</t>
  </si>
  <si>
    <t>01008</t>
  </si>
  <si>
    <t>01030</t>
  </si>
  <si>
    <t>01042</t>
  </si>
  <si>
    <t>PLAN DOCHODÓW GMINY MIŁKOWICE NA ROK 2019</t>
  </si>
  <si>
    <t>2 800,00</t>
  </si>
  <si>
    <t>700 000,00</t>
  </si>
  <si>
    <t>59 300,00</t>
  </si>
  <si>
    <t>300,00</t>
  </si>
  <si>
    <t>46 399,00</t>
  </si>
  <si>
    <t>41 299,00</t>
  </si>
  <si>
    <t>5 100,00</t>
  </si>
  <si>
    <t>100,00</t>
  </si>
  <si>
    <t>1 332,00</t>
  </si>
  <si>
    <t>10 244 076,00</t>
  </si>
  <si>
    <t>1 837 300,00</t>
  </si>
  <si>
    <t>1 700 000,00</t>
  </si>
  <si>
    <t>36 000,00</t>
  </si>
  <si>
    <t>2 015 600,00</t>
  </si>
  <si>
    <t>950 000,00</t>
  </si>
  <si>
    <t>670 000,00</t>
  </si>
  <si>
    <t>3 600,00</t>
  </si>
  <si>
    <t>125 000,00</t>
  </si>
  <si>
    <t>240 000,00</t>
  </si>
  <si>
    <t>91 000,00</t>
  </si>
  <si>
    <t>23 500,00</t>
  </si>
  <si>
    <t>6 253 176,00</t>
  </si>
  <si>
    <t>6 123 176,00</t>
  </si>
  <si>
    <t>5 999 483,00</t>
  </si>
  <si>
    <t>4 396 923,00</t>
  </si>
  <si>
    <t>1 602 560,00</t>
  </si>
  <si>
    <t>558 950,00</t>
  </si>
  <si>
    <t>391 162,00</t>
  </si>
  <si>
    <t>1 200,00</t>
  </si>
  <si>
    <t>119 255,00</t>
  </si>
  <si>
    <t>47 333,00</t>
  </si>
  <si>
    <t>3 840,00</t>
  </si>
  <si>
    <t>43 493,00</t>
  </si>
  <si>
    <t>80195</t>
  </si>
  <si>
    <t>349 985,68</t>
  </si>
  <si>
    <t>41 176,32</t>
  </si>
  <si>
    <t>843 700,00</t>
  </si>
  <si>
    <t>Składki na ubezpieczenie zdrowotne opłacane za osoby pobierające niektóre świadczenia z pomocy społecznej oraz za osoby uczestniczące w zajęciach w centrum integracji społecznej</t>
  </si>
  <si>
    <t>15 100,00</t>
  </si>
  <si>
    <t>21 400,00</t>
  </si>
  <si>
    <t>432 400,00</t>
  </si>
  <si>
    <t>167 000,00</t>
  </si>
  <si>
    <t>21 600,00</t>
  </si>
  <si>
    <t>59 000,00</t>
  </si>
  <si>
    <t>5 969 400,00</t>
  </si>
  <si>
    <t>3 560 000,00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</si>
  <si>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</si>
  <si>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2 211 000,00</t>
  </si>
  <si>
    <t>2 193 000,00</t>
  </si>
  <si>
    <t>85504</t>
  </si>
  <si>
    <t>186 000,00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</si>
  <si>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</si>
  <si>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</si>
  <si>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12 400,00</t>
  </si>
  <si>
    <t>921 500,00</t>
  </si>
  <si>
    <t>Gospodarka odpadami komunalnymi</t>
  </si>
  <si>
    <t>916 500,00</t>
  </si>
  <si>
    <t>910 000,00</t>
  </si>
  <si>
    <t>25 417 502,00</t>
  </si>
  <si>
    <t>1 113 000,00</t>
  </si>
  <si>
    <t>1 079 000,00</t>
  </si>
  <si>
    <t>34 000,00</t>
  </si>
  <si>
    <t>60 000,00</t>
  </si>
  <si>
    <t>1 370 000,00</t>
  </si>
  <si>
    <t>261 133,00</t>
  </si>
  <si>
    <t>6258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</si>
  <si>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</si>
  <si>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2 804 133,00</t>
  </si>
  <si>
    <t>28 221 635,00</t>
  </si>
  <si>
    <t>652 295,00</t>
  </si>
  <si>
    <t>2 724 000,00</t>
  </si>
  <si>
    <t>2 410 000,00</t>
  </si>
  <si>
    <t>350 000,00</t>
  </si>
  <si>
    <t>Budowa kanalizacji sanitarnej: II Etap w miejscowości Lipce</t>
  </si>
  <si>
    <t>390 000,00</t>
  </si>
  <si>
    <t>Przebudowa odcinka sieci kanalizacyjnej w Miłkowicach</t>
  </si>
  <si>
    <t>110 000,00</t>
  </si>
  <si>
    <t>204 000,00</t>
  </si>
  <si>
    <t>Remont inwestycyjny pompowni ścieków w miejscowości Rzeszotary</t>
  </si>
  <si>
    <t>129 000,00</t>
  </si>
  <si>
    <t>Zakup pompy do przepompowni przerzutowej</t>
  </si>
  <si>
    <t>Zakup pompy przerzutowej do głównej przepompowni w miejscowości Kochlice ul. Sportowa</t>
  </si>
  <si>
    <t>749 393,00</t>
  </si>
  <si>
    <t>Wymiana wiaty przystankowej - fundusz solecki Miłkowice</t>
  </si>
  <si>
    <t>401 153,00</t>
  </si>
  <si>
    <t>Budowa mostu na cieku Lubiatówka w Gniewomirowicach</t>
  </si>
  <si>
    <t>371 153,00</t>
  </si>
  <si>
    <t>Przebudowa drogi gminnej Gniewomirowice-Miłkowice</t>
  </si>
  <si>
    <t>343 240,00</t>
  </si>
  <si>
    <t>Budowa dróg wewnętrznych na osiedlu domów jednorodzinnych w Gniewomirowicach, w tym:  Zadanie nr 1:  „Budowa odcinka drogi wewnętrznej, ul. Kwiatowa”, Zadanie nr 2: „Budowa odcinka drogi wewnętrznej, ul. Magnoliowa”</t>
  </si>
  <si>
    <t>125 240,00</t>
  </si>
  <si>
    <t>28 000,00</t>
  </si>
  <si>
    <t>35 000,00</t>
  </si>
  <si>
    <t>Remont chodnika przy ul. Proletariackiej w Miłkowicach</t>
  </si>
  <si>
    <t>140 000,00</t>
  </si>
  <si>
    <t>Przebudowa dachu na budynku komunalnym przy ul. Proletariackiej 1 w Miłkowicach</t>
  </si>
  <si>
    <t>64 710,26</t>
  </si>
  <si>
    <t>6230</t>
  </si>
  <si>
    <t>Dotacje celowe z budżetu na finansowanie lub dofinansowanie kosztów realizacji inwestycji i zakupów inwestycyjnych jednostek nie zaliczanych do sektora finansów publicznych</t>
  </si>
  <si>
    <t>Zakup średniego samochodu specjalnego pożarniczego dla jednostki Ochotniczej Straży Pożarnej z Rzeszotar</t>
  </si>
  <si>
    <t>Doposażenie placu zabaw przy Szkole Podstawowej w Rzeszotarach</t>
  </si>
  <si>
    <t>Zakup zmywarki do stołówki szkolnej w Rzeszotarach</t>
  </si>
  <si>
    <t>186 804,35</t>
  </si>
  <si>
    <t>4 500,00</t>
  </si>
  <si>
    <t>Zakup kosiarki traktorka do Goślinowa</t>
  </si>
  <si>
    <t>182 304,35</t>
  </si>
  <si>
    <t>Budowa oświetlenia drogowego w Bobrowie</t>
  </si>
  <si>
    <t>Budowa oświetlenia drogowego w Siedliskach</t>
  </si>
  <si>
    <t>Budowa oświetlenia ulicznego -lampa solarna w Gniewomirowicach</t>
  </si>
  <si>
    <t>3 980,94</t>
  </si>
  <si>
    <t>8 323,41</t>
  </si>
  <si>
    <t>323 812,89</t>
  </si>
  <si>
    <t>129 136,94</t>
  </si>
  <si>
    <t>6058</t>
  </si>
  <si>
    <t>52 796,00</t>
  </si>
  <si>
    <t>Budowa punktu bibliotecznego z salami animacji kulturalnej w miejscowości Rzeszotary, I Etap Budowa punktu bibliotecznego</t>
  </si>
  <si>
    <t>6059</t>
  </si>
  <si>
    <t>76 340,94</t>
  </si>
  <si>
    <t>194 675,95</t>
  </si>
  <si>
    <t>Budowa miejsca rekreacyjno-sportowego w Dobrzejowie</t>
  </si>
  <si>
    <t>10 003,67</t>
  </si>
  <si>
    <t>Budowa obiektów małej architektury rekreacyjnej - plac zabaw w Dobrzejowie i Jakuszowie</t>
  </si>
  <si>
    <t>135 500,00</t>
  </si>
  <si>
    <t>Doposażenie placu zabaw przy ul. Wojska Polskiego w Miłkowicach</t>
  </si>
  <si>
    <t>3 100,00</t>
  </si>
  <si>
    <t>Doposażenie placu zabaw w Gniewomirowicach</t>
  </si>
  <si>
    <t>Doposażenie placu zabaw w Ulesiu</t>
  </si>
  <si>
    <t>10 104,08</t>
  </si>
  <si>
    <t>10 268,20</t>
  </si>
  <si>
    <t>Ogrodzenie terenu rekreacyjno-sportowego w Głuchowicach</t>
  </si>
  <si>
    <t>Rozbudowa placu zabaw przy ul. Polnej w Miłkowicach</t>
  </si>
  <si>
    <t>Rozbudowa terenu rekreacyjnego w Siedliskach</t>
  </si>
  <si>
    <t>4 700,00</t>
  </si>
  <si>
    <t>Zagospodarowanie miejsca rekreacyjno-sportowego w Studnicy</t>
  </si>
  <si>
    <t>58 700,35</t>
  </si>
  <si>
    <t>36 400,35</t>
  </si>
  <si>
    <t>Budowa systemu nawadniającego na boisku sportowym w Siedliskach</t>
  </si>
  <si>
    <t>9 400,00</t>
  </si>
  <si>
    <t>Doposażenie boiska sportowego w Miłkowicach</t>
  </si>
  <si>
    <t>Zagospodarowanie terenu rekreacyjno-sportowego przy ul. Szkolnej w Rzeszotarach</t>
  </si>
  <si>
    <t>19 000,35</t>
  </si>
  <si>
    <t>92605</t>
  </si>
  <si>
    <t>22 300,00</t>
  </si>
  <si>
    <t>Budowa siłowni plenerowej w Grzymalinie</t>
  </si>
  <si>
    <t>16 300,00</t>
  </si>
  <si>
    <t>Budowa siłowni plenerowej w Jezierzanach</t>
  </si>
  <si>
    <t>4 258 420,85</t>
  </si>
  <si>
    <t>PLAN PRZYCHODÓW I ROZCHODÓW w 2019 roku</t>
  </si>
  <si>
    <t>PLAN WYDATKÓW GMINY MIŁKOWICE NA ROK 2019</t>
  </si>
  <si>
    <t>Wykaz zadań i zakupów inwestycyjnych na 2019 rok</t>
  </si>
  <si>
    <t>okres realizacji</t>
  </si>
  <si>
    <t>ZADANIA INWESTYCYJNE</t>
  </si>
  <si>
    <t>Poddziałanie 19.2 "Wsparcie na wdrażanie operacji w ramach strategii rozwoju lokalnego kierowanego przez społeczność" objętego Programem Rozwoju Obszarów Wiejskich na lata 2014 - 2021</t>
  </si>
  <si>
    <t>2018-2019</t>
  </si>
  <si>
    <t>„Budowa punktu bibliotecznego z salami animacji kulturalnej w miejscowości Rzeszotary: I Etap - budowa punktu bibliotecznego”</t>
  </si>
  <si>
    <t>6058  6059</t>
  </si>
  <si>
    <t>ZADANIA BIEŻĄCE</t>
  </si>
  <si>
    <t>Poddziałanie 10.2.1 "Zapewnienie równego dostępu do wysokiej jakości edukacji podstawowej, gimnazjalnej i ponadgimnazjalnej-konkursy horyzontalne" w ramach Regionalnego Programu Operacyjnego Województwa Dolnośląskiego na lata 2014-2020</t>
  </si>
  <si>
    <t>2018-2020</t>
  </si>
  <si>
    <t>„Nowoczesna edukacja w gminie Miłkowice”</t>
  </si>
  <si>
    <t>4017  4019</t>
  </si>
  <si>
    <t>4117  4119</t>
  </si>
  <si>
    <t>4127  4129</t>
  </si>
  <si>
    <t>4217  4219</t>
  </si>
  <si>
    <t>4307  4309</t>
  </si>
  <si>
    <t>3247  3249</t>
  </si>
  <si>
    <t>4247  4249</t>
  </si>
  <si>
    <t>Dofinansowanie do zakupu wozu bojowego dla OSP Rzeszotary</t>
  </si>
  <si>
    <t xml:space="preserve">Budowa miejsca rekreacyjno sportowego w Dobrzejowie </t>
  </si>
  <si>
    <t>`</t>
  </si>
  <si>
    <t>Ogrodzenie terenu rekreacyjno sportowego w Głuchowicach</t>
  </si>
  <si>
    <t>Zakup fotopułapki na teren rekreacyjno sportowy w Głuchowicach</t>
  </si>
  <si>
    <t>Przegląd stanu technicznego placu zabaw w Gniewomirowicach</t>
  </si>
  <si>
    <t>Zakup tabliczek informacyjnych</t>
  </si>
  <si>
    <t>Budowa oświetlenia ulicznego (zakup lampy solarnej)</t>
  </si>
  <si>
    <t>Zakup wyposażenia dla jednostki OSP Ulesie</t>
  </si>
  <si>
    <t>Remont urządzeń na placu zabaw</t>
  </si>
  <si>
    <t>Budowa siłowni plenerowej</t>
  </si>
  <si>
    <t xml:space="preserve">Ogrodzenie terenu rekreacyjnego </t>
  </si>
  <si>
    <t>Przegląd stanu technicznego placu zabaw w Jezierzanach</t>
  </si>
  <si>
    <t>Doposażenie placu zabaw w Jezierzanach</t>
  </si>
  <si>
    <t>Doposażenie boiska sportowego w Kochlicach</t>
  </si>
  <si>
    <t>Zakup namiotu i sprzętu AGD</t>
  </si>
  <si>
    <t>Przegląd stanu technicznego placu zabaw w Kochlicach</t>
  </si>
  <si>
    <t>Budowa oświetlenia ulicznego - lampy solarne</t>
  </si>
  <si>
    <t>Wieniec dożynkowy</t>
  </si>
  <si>
    <t>Rozbudowa placu zabaw przy ul. Polnej</t>
  </si>
  <si>
    <t>Wymiana wiaty przystankowej</t>
  </si>
  <si>
    <t>Remont dróg polnych w sołectwie</t>
  </si>
  <si>
    <t>Remont świetlicy wiejskiej</t>
  </si>
  <si>
    <t>Organizacja zajęć kulturalnych dla dzieci</t>
  </si>
  <si>
    <t>Zagospodarowanie terenu rekreacyjno sportowego przy ul. Szkolnej w Rzeszotarach</t>
  </si>
  <si>
    <t xml:space="preserve">Budowa systemu nawadniającego na boisku sportowym w Siedlikach </t>
  </si>
  <si>
    <t>Zakup wyposażenia na potrzeby sołectwa</t>
  </si>
  <si>
    <t>Zagospodarowanie miejsca rekreacyjno sportowego w Studnicy</t>
  </si>
  <si>
    <t>Wykaz wydatków w ramach funduszu sołeckiego na rok 2019</t>
  </si>
  <si>
    <t>Dochody i wydatki związane z realizacją zadań z zakresu administracji rządowej i innych zadań zleconych odrębnymi ustawami w 2019 r.</t>
  </si>
  <si>
    <t xml:space="preserve">Dochody budżetu państwa związane z realizacją zadań z zakresu administracji rządowej zleconych gminie ustawami w 2019 r. </t>
  </si>
  <si>
    <t>Dochody i wydatki związane z realizacją zadań wykonywanych w drodze umów lub porozumień między jednostkami samorządu terytorialnego w 2019 roku</t>
  </si>
  <si>
    <t>Dochody z tytułu wydawania zezwoleń na sprzedaż alkoholu i wydatki związane z realizacją Gminnego Programu Profilaktyki i Rozwiązywania Problemów Alkoholowych i Przeciwdziałania Narkomanii na  2019 rok</t>
  </si>
  <si>
    <t>Z tego:</t>
  </si>
  <si>
    <t>wypłaty z tytułu poręczeń i gwarancji</t>
  </si>
  <si>
    <t>obsługa długu</t>
  </si>
  <si>
    <t>zakup i objęcie akcji</t>
  </si>
  <si>
    <t>Wniesienie wkładów do spółek prawa handlowego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</si>
  <si>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</si>
  <si>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</si>
  <si>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</si>
  <si>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</si>
  <si>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</si>
  <si>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</si>
  <si>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</si>
  <si>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</si>
  <si>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</si>
  <si>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</si>
  <si>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</si>
  <si>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</si>
  <si>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</si>
  <si>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/>
  </si>
  <si>
    <t>4110</t>
  </si>
  <si>
    <t>4170</t>
  </si>
  <si>
    <t>4300</t>
  </si>
  <si>
    <t>2650</t>
  </si>
  <si>
    <t>2850</t>
  </si>
  <si>
    <t>4430</t>
  </si>
  <si>
    <t>4260</t>
  </si>
  <si>
    <t>2310</t>
  </si>
  <si>
    <t>4210</t>
  </si>
  <si>
    <t>4270</t>
  </si>
  <si>
    <t>70004</t>
  </si>
  <si>
    <t>4400</t>
  </si>
  <si>
    <t>4610</t>
  </si>
  <si>
    <t>4390</t>
  </si>
  <si>
    <t>4510</t>
  </si>
  <si>
    <t>710</t>
  </si>
  <si>
    <t>71004</t>
  </si>
  <si>
    <t>71035</t>
  </si>
  <si>
    <t>4010</t>
  </si>
  <si>
    <t>4120</t>
  </si>
  <si>
    <t>75022</t>
  </si>
  <si>
    <t>Rady gmin (miast i miast na prawach powiatu)</t>
  </si>
  <si>
    <t>3030</t>
  </si>
  <si>
    <t>Różne wydatki na rzecz osób fizycznych</t>
  </si>
  <si>
    <t>4220</t>
  </si>
  <si>
    <t>4410</t>
  </si>
  <si>
    <t>3020</t>
  </si>
  <si>
    <t>4040</t>
  </si>
  <si>
    <t>4100</t>
  </si>
  <si>
    <t>4140</t>
  </si>
  <si>
    <t>4280</t>
  </si>
  <si>
    <t>4360</t>
  </si>
  <si>
    <t>4440</t>
  </si>
  <si>
    <t>4700</t>
  </si>
  <si>
    <t>75075</t>
  </si>
  <si>
    <t>4190</t>
  </si>
  <si>
    <t>75085</t>
  </si>
  <si>
    <t>4017</t>
  </si>
  <si>
    <t>4019</t>
  </si>
  <si>
    <t>4117</t>
  </si>
  <si>
    <t>4119</t>
  </si>
  <si>
    <t>4127</t>
  </si>
  <si>
    <t>4129</t>
  </si>
  <si>
    <t>4217</t>
  </si>
  <si>
    <t>4219</t>
  </si>
  <si>
    <t>4307</t>
  </si>
  <si>
    <t>4309</t>
  </si>
  <si>
    <t>75095</t>
  </si>
  <si>
    <t>2900</t>
  </si>
  <si>
    <t>2820</t>
  </si>
  <si>
    <t>75421</t>
  </si>
  <si>
    <t>757</t>
  </si>
  <si>
    <t>75702</t>
  </si>
  <si>
    <t>8110</t>
  </si>
  <si>
    <t>75818</t>
  </si>
  <si>
    <t>4810</t>
  </si>
  <si>
    <t>3247</t>
  </si>
  <si>
    <t>3249</t>
  </si>
  <si>
    <t>4240</t>
  </si>
  <si>
    <t>4247</t>
  </si>
  <si>
    <t>4249</t>
  </si>
  <si>
    <t>4330</t>
  </si>
  <si>
    <t>2540</t>
  </si>
  <si>
    <t>80106</t>
  </si>
  <si>
    <t>80110</t>
  </si>
  <si>
    <t>80113</t>
  </si>
  <si>
    <t>80146</t>
  </si>
  <si>
    <t>80148</t>
  </si>
  <si>
    <t>80150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</si>
  <si>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</si>
  <si>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</si>
  <si>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851</t>
  </si>
  <si>
    <t>85153</t>
  </si>
  <si>
    <t>2800</t>
  </si>
  <si>
    <t>85154</t>
  </si>
  <si>
    <t>85202</t>
  </si>
  <si>
    <t>85205</t>
  </si>
  <si>
    <t>4130</t>
  </si>
  <si>
    <t>3110</t>
  </si>
  <si>
    <t>85215</t>
  </si>
  <si>
    <t>4480</t>
  </si>
  <si>
    <t>854</t>
  </si>
  <si>
    <t>85415</t>
  </si>
  <si>
    <t>3240</t>
  </si>
  <si>
    <t>85416</t>
  </si>
  <si>
    <t>90005</t>
  </si>
  <si>
    <t>90008</t>
  </si>
  <si>
    <t>90013</t>
  </si>
  <si>
    <t>90026</t>
  </si>
  <si>
    <t>Pozostałe działania związane z gospodarką odpadami</t>
  </si>
  <si>
    <t>2480</t>
  </si>
  <si>
    <t>92120</t>
  </si>
  <si>
    <t>2720</t>
  </si>
  <si>
    <t>na rok 2019</t>
  </si>
  <si>
    <t>NA ROK 2019</t>
  </si>
  <si>
    <t>Zakup pompy do pompowni przerzutowej</t>
  </si>
  <si>
    <t>Zakup pompy przerzutowej do głównej przepompowni w miejscowości Kochlice, ul. Sportowa</t>
  </si>
  <si>
    <t>na realizację programów zwalczania narkomanii</t>
  </si>
  <si>
    <t>5000                      5000</t>
  </si>
  <si>
    <t>Wpłaty gmin na rzecz innych jednostek samorządu terytorialnego oraz związków gmin</t>
  </si>
  <si>
    <t>Związek Gmin Wiejskich Rzeczypospolitej Polskiej</t>
  </si>
  <si>
    <t>Plan dochodów i wydatków związanych z realizacją zadań wynikających z ustawy Prawo ochrony środowiska na 2019 rok</t>
  </si>
  <si>
    <t>Plan dochodów i wydatków związanych realizacją zadań wynikających z ustawy o utrzymaniu czystości i porządku w gminach na 2019 rok</t>
  </si>
  <si>
    <t>Plan na 2019 r.</t>
  </si>
  <si>
    <t>Ochotnicza Straż Pożarna w Rzeszotarach</t>
  </si>
  <si>
    <t xml:space="preserve">w tym z tytułu dotacji i środków na finansowanie wydatków na realizację zadań finansowanych z udziałem środków, o których mowa w art. 5 ust. 1 pkt 2 i 3 </t>
  </si>
  <si>
    <t>Zalącznik nr 1</t>
  </si>
  <si>
    <t xml:space="preserve">w tym z tytułu dotacji
i środków na finansowanie wydatków na realizację zadań finansowanych z udziałem środków, o których mowa w art. 5 ust. 1 pkt 2 i 3 </t>
  </si>
  <si>
    <t>Drogi wewnętrzne</t>
  </si>
  <si>
    <t>Plan na rok 2019</t>
  </si>
  <si>
    <r>
      <rPr>
        <b/>
        <sz val="10"/>
        <rFont val="Arial Narrow"/>
        <family val="2"/>
      </rPr>
      <t>Załącznik nr 6</t>
    </r>
    <r>
      <rPr>
        <sz val="10"/>
        <rFont val="Arial Narrow"/>
        <family val="2"/>
      </rPr>
      <t xml:space="preserve">                     </t>
    </r>
    <r>
      <rPr>
        <sz val="9"/>
        <rFont val="Arial Narrow"/>
        <family val="2"/>
      </rPr>
      <t xml:space="preserve"> do Uchwały Rady Gminy                  Miłkowice Nr                     z dnia  grudnia 2018r.</t>
    </r>
  </si>
  <si>
    <t>Załącznik Nr 5</t>
  </si>
  <si>
    <t>Plan na 2019 rok</t>
  </si>
  <si>
    <t>Wykaz dotacji udzielanych z budżetu Gminy Miłkowice w roku 2019</t>
  </si>
  <si>
    <t>Plan wydatków na zadania wykonywane z udziałem środków, o których mowa w art.5 ust.1 pkt 2 i 3 ustawy o finansach publicznych na 2019 rok</t>
  </si>
  <si>
    <t>2057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</si>
  <si>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</si>
  <si>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2059</t>
  </si>
  <si>
    <t>PLAN PRZYCHODÓW I KOSZTÓW</t>
  </si>
  <si>
    <t>do Uchwały Rady Gminy Miłkowice Nr III/20/2018                                      z dnia 28 grudnia 2018r.</t>
  </si>
  <si>
    <r>
      <rPr>
        <b/>
        <sz val="8"/>
        <rFont val="Arial Narrow"/>
        <family val="2"/>
      </rPr>
      <t xml:space="preserve">Załącznik nr  2                                      </t>
    </r>
    <r>
      <rPr>
        <sz val="8"/>
        <rFont val="Arial Narrow"/>
        <family val="2"/>
      </rPr>
      <t xml:space="preserve"> do Uchwaly Rady Gminy Miłkowice Nr III/20/2018                             z dnia 28 grudnia 2018r.</t>
    </r>
  </si>
  <si>
    <t xml:space="preserve"> do Uchwały Rady Gminy Miłkowice Nr III/20/2018                                                                   z dnia 28 grudnia 2018r.</t>
  </si>
  <si>
    <r>
      <rPr>
        <b/>
        <sz val="10"/>
        <color indexed="8"/>
        <rFont val="Arial"/>
        <family val="2"/>
      </rPr>
      <t>Zalącznik nr 4</t>
    </r>
    <r>
      <rPr>
        <sz val="10"/>
        <color indexed="8"/>
        <rFont val="Arial"/>
        <family val="2"/>
      </rPr>
      <t xml:space="preserve">       </t>
    </r>
    <r>
      <rPr>
        <sz val="9"/>
        <color indexed="8"/>
        <rFont val="Arial"/>
        <family val="2"/>
      </rPr>
      <t xml:space="preserve">                                       do Uchwały Rady Gminy Miłkowice                       Nr III/20/2018                                                   z dnia 28 grudnia 2018r.</t>
    </r>
  </si>
  <si>
    <t xml:space="preserve"> do Uchwały Rady Gminy Miłkowice                                                              Nr III/20/2018                                                                               z dnia 28 grudnia 2018r.</t>
  </si>
  <si>
    <t>do Uchwały Rady Gminy Miłkowice Nr III/20/2018</t>
  </si>
  <si>
    <t>z dnia 28 grudnia 2018r.</t>
  </si>
  <si>
    <r>
      <rPr>
        <b/>
        <sz val="10"/>
        <color indexed="8"/>
        <rFont val="Arial"/>
        <family val="2"/>
      </rPr>
      <t>Zalącznik nr 7</t>
    </r>
    <r>
      <rPr>
        <sz val="8"/>
        <color indexed="8"/>
        <rFont val="Arial"/>
        <family val="2"/>
      </rPr>
      <t xml:space="preserve">                                            </t>
    </r>
    <r>
      <rPr>
        <sz val="9"/>
        <color indexed="8"/>
        <rFont val="Arial"/>
        <family val="2"/>
      </rPr>
      <t>do Uchwały Rady Gminy Miłkowice Nr III/20/2018                                     z dnia 28 grudnia 2018r.</t>
    </r>
  </si>
  <si>
    <r>
      <rPr>
        <b/>
        <sz val="10"/>
        <color indexed="8"/>
        <rFont val="Arial"/>
        <family val="2"/>
      </rPr>
      <t>Załącznik nr 8</t>
    </r>
    <r>
      <rPr>
        <sz val="8"/>
        <color indexed="8"/>
        <rFont val="Arial"/>
        <family val="2"/>
      </rPr>
      <t xml:space="preserve">                                       </t>
    </r>
    <r>
      <rPr>
        <sz val="9"/>
        <color indexed="8"/>
        <rFont val="Arial"/>
        <family val="2"/>
      </rPr>
      <t xml:space="preserve"> do Uchwały Rady Gminy Miłkowice Nr III/20/2018                                       z dnia 28 grudnia 2018r.</t>
    </r>
  </si>
  <si>
    <r>
      <rPr>
        <b/>
        <sz val="10"/>
        <color indexed="8"/>
        <rFont val="Arial"/>
        <family val="2"/>
      </rPr>
      <t>Załącznik Nr 9</t>
    </r>
    <r>
      <rPr>
        <sz val="9"/>
        <color indexed="8"/>
        <rFont val="Arial"/>
        <family val="2"/>
      </rPr>
      <t xml:space="preserve">                                                                    do Uchwały Rady Gminy Miłkowice Nr III/20/2018                                       z dnia 28 grudnia 2018r.</t>
    </r>
  </si>
  <si>
    <r>
      <rPr>
        <b/>
        <sz val="10"/>
        <color indexed="8"/>
        <rFont val="Arial"/>
        <family val="2"/>
      </rPr>
      <t>Załącznik Nr 10</t>
    </r>
    <r>
      <rPr>
        <sz val="9"/>
        <color indexed="8"/>
        <rFont val="Arial"/>
        <family val="2"/>
      </rPr>
      <t xml:space="preserve">                                        do Uchwały Rady Gminy Miłkowice                   Nr III/20/2018                                                     z dnia 28 grudnia 2018r.</t>
    </r>
  </si>
  <si>
    <r>
      <rPr>
        <b/>
        <sz val="10"/>
        <color indexed="8"/>
        <rFont val="Arial"/>
        <family val="2"/>
      </rPr>
      <t>Załącznik Nr 11</t>
    </r>
    <r>
      <rPr>
        <sz val="8"/>
        <color indexed="8"/>
        <rFont val="Arial"/>
        <family val="2"/>
      </rPr>
      <t xml:space="preserve">                                      </t>
    </r>
    <r>
      <rPr>
        <sz val="9"/>
        <color indexed="8"/>
        <rFont val="Arial"/>
        <family val="2"/>
      </rPr>
      <t xml:space="preserve"> do Uchwały Rady Gminy Miłkowice Nr III/20/2018                                                     z dnia 28 grudnia 2018r.</t>
    </r>
  </si>
  <si>
    <r>
      <rPr>
        <b/>
        <sz val="10"/>
        <color indexed="8"/>
        <rFont val="Arial"/>
        <family val="2"/>
      </rPr>
      <t xml:space="preserve">Załącznik Nr 12 </t>
    </r>
    <r>
      <rPr>
        <sz val="8"/>
        <color indexed="8"/>
        <rFont val="Arial"/>
        <family val="2"/>
      </rPr>
      <t xml:space="preserve">                                        </t>
    </r>
    <r>
      <rPr>
        <sz val="9"/>
        <color indexed="8"/>
        <rFont val="Arial"/>
        <family val="2"/>
      </rPr>
      <t>do Uchwały Rady Gminy Miłkowice Nr III/20/2018                                                      z dnia 28 grudnia 2018r.</t>
    </r>
  </si>
  <si>
    <r>
      <rPr>
        <b/>
        <sz val="10"/>
        <rFont val="Arial"/>
        <family val="2"/>
      </rPr>
      <t>Załącznik Nr 13</t>
    </r>
    <r>
      <rPr>
        <sz val="9"/>
        <rFont val="Arial"/>
        <family val="2"/>
      </rPr>
      <t xml:space="preserve">                                                             do Uchwały Rady Gminy Miłkowice Nr III/20/2018                                                     z dnia 28  grudnia 2018r.</t>
    </r>
  </si>
  <si>
    <r>
      <rPr>
        <b/>
        <sz val="10"/>
        <color indexed="8"/>
        <rFont val="Arial Narrow"/>
        <family val="2"/>
      </rPr>
      <t xml:space="preserve">Załącznik Nr 14 </t>
    </r>
    <r>
      <rPr>
        <sz val="9"/>
        <color indexed="8"/>
        <rFont val="Arial Narrow"/>
        <family val="2"/>
      </rPr>
      <t xml:space="preserve">                                                            do Uchwały Rady Gminy Miłkowice                                     Nr III/20/2018                                                     z dnia 28 grudnia 2018r.</t>
    </r>
  </si>
  <si>
    <r>
      <rPr>
        <b/>
        <sz val="10"/>
        <color indexed="8"/>
        <rFont val="Arial Narrow"/>
        <family val="2"/>
      </rPr>
      <t xml:space="preserve">Załącznik Nr 15 </t>
    </r>
    <r>
      <rPr>
        <sz val="8"/>
        <color indexed="8"/>
        <rFont val="Arial Narrow"/>
        <family val="2"/>
      </rPr>
      <t xml:space="preserve">                                                         </t>
    </r>
    <r>
      <rPr>
        <sz val="9"/>
        <color indexed="8"/>
        <rFont val="Arial Narrow"/>
        <family val="2"/>
      </rPr>
      <t xml:space="preserve">  do Uchwały Rady Gminy Miłkowice                                     Nr  III/20/2018                                                    z dnia 28  grudnia 2018r.</t>
    </r>
  </si>
</sst>
</file>

<file path=xl/styles.xml><?xml version="1.0" encoding="utf-8"?>
<styleSheet xmlns="http://schemas.openxmlformats.org/spreadsheetml/2006/main">
  <numFmts count="5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  <numFmt numFmtId="206" formatCode="#,##0.00;[Red]#,##0.00"/>
    <numFmt numFmtId="207" formatCode="#,##0.00;\-#,##0.00"/>
  </numFmts>
  <fonts count="9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Verdana"/>
      <family val="2"/>
    </font>
    <font>
      <b/>
      <sz val="14"/>
      <name val="Arial CE"/>
      <family val="2"/>
    </font>
    <font>
      <sz val="14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5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i/>
      <sz val="10"/>
      <name val="Arial CE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.25"/>
      <color indexed="8"/>
      <name val="Arial"/>
      <family val="2"/>
    </font>
    <font>
      <b/>
      <sz val="11"/>
      <color indexed="8"/>
      <name val="Calibri"/>
      <family val="2"/>
    </font>
    <font>
      <b/>
      <i/>
      <sz val="12"/>
      <name val="Arial Narrow"/>
      <family val="2"/>
    </font>
    <font>
      <vertAlign val="superscript"/>
      <sz val="10"/>
      <name val="Arial Narrow"/>
      <family val="2"/>
    </font>
    <font>
      <b/>
      <sz val="8"/>
      <name val="Arial Narrow"/>
      <family val="2"/>
    </font>
    <font>
      <sz val="9"/>
      <color indexed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9"/>
      <name val="Verdana"/>
      <family val="2"/>
    </font>
    <font>
      <sz val="10"/>
      <color indexed="8"/>
      <name val="Calibri"/>
      <family val="3"/>
    </font>
    <font>
      <sz val="12"/>
      <color indexed="8"/>
      <name val="Arial"/>
      <family val="2"/>
    </font>
    <font>
      <sz val="8.25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6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6.5"/>
      <name val="Arial CE"/>
      <family val="2"/>
    </font>
    <font>
      <sz val="9"/>
      <name val="Arial CE"/>
      <family val="2"/>
    </font>
    <font>
      <sz val="10"/>
      <color indexed="10"/>
      <name val="Arial"/>
      <family val="2"/>
    </font>
    <font>
      <sz val="5"/>
      <color indexed="8"/>
      <name val="Arial"/>
      <family val="2"/>
    </font>
    <font>
      <sz val="6.5"/>
      <color indexed="8"/>
      <name val="Arial"/>
      <family val="2"/>
    </font>
    <font>
      <b/>
      <sz val="6.5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8"/>
      <name val="Segoe UI"/>
      <family val="2"/>
    </font>
    <font>
      <sz val="10"/>
      <color rgb="FFFF0000"/>
      <name val="Arial"/>
      <family val="2"/>
    </font>
    <font>
      <sz val="5"/>
      <color rgb="FF000000"/>
      <name val="Arial"/>
      <family val="2"/>
    </font>
    <font>
      <sz val="6.5"/>
      <color rgb="FF000000"/>
      <name val="Arial"/>
      <family val="2"/>
    </font>
    <font>
      <b/>
      <sz val="6.5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 style="hair">
        <color indexed="8"/>
      </top>
      <bottom style="hair"/>
    </border>
    <border>
      <left style="thin">
        <color indexed="8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6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1" fillId="0" borderId="0" xfId="42" applyNumberFormat="1" applyFont="1" applyFill="1" applyBorder="1" applyAlignment="1" applyProtection="1">
      <alignment/>
      <protection/>
    </xf>
    <xf numFmtId="0" fontId="0" fillId="0" borderId="0" xfId="61" applyAlignment="1">
      <alignment vertical="center"/>
      <protection/>
    </xf>
    <xf numFmtId="0" fontId="0" fillId="0" borderId="0" xfId="61">
      <alignment/>
      <protection/>
    </xf>
    <xf numFmtId="0" fontId="21" fillId="0" borderId="0" xfId="61" applyFont="1" applyAlignment="1">
      <alignment horizontal="right" vertical="center"/>
      <protection/>
    </xf>
    <xf numFmtId="0" fontId="0" fillId="0" borderId="0" xfId="61" applyAlignment="1">
      <alignment horizontal="center" vertical="center"/>
      <protection/>
    </xf>
    <xf numFmtId="0" fontId="29" fillId="0" borderId="10" xfId="61" applyFont="1" applyBorder="1" applyAlignment="1">
      <alignment horizontal="center" vertical="center"/>
      <protection/>
    </xf>
    <xf numFmtId="0" fontId="30" fillId="0" borderId="0" xfId="61" applyFont="1" applyAlignment="1">
      <alignment vertical="center"/>
      <protection/>
    </xf>
    <xf numFmtId="0" fontId="1" fillId="0" borderId="0" xfId="61" applyFont="1">
      <alignment/>
      <protection/>
    </xf>
    <xf numFmtId="0" fontId="23" fillId="0" borderId="10" xfId="6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right" vertical="top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vertical="center"/>
    </xf>
    <xf numFmtId="3" fontId="26" fillId="0" borderId="17" xfId="0" applyNumberFormat="1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0" fontId="1" fillId="0" borderId="0" xfId="63" applyFill="1">
      <alignment/>
      <protection/>
    </xf>
    <xf numFmtId="0" fontId="28" fillId="0" borderId="19" xfId="63" applyFont="1" applyFill="1" applyBorder="1">
      <alignment/>
      <protection/>
    </xf>
    <xf numFmtId="0" fontId="0" fillId="0" borderId="19" xfId="63" applyFont="1" applyFill="1" applyBorder="1" applyAlignment="1">
      <alignment horizontal="justify" vertical="center"/>
      <protection/>
    </xf>
    <xf numFmtId="4" fontId="1" fillId="0" borderId="19" xfId="42" applyNumberFormat="1" applyFont="1" applyFill="1" applyBorder="1" applyAlignment="1" applyProtection="1">
      <alignment horizontal="right" vertical="center"/>
      <protection/>
    </xf>
    <xf numFmtId="0" fontId="28" fillId="0" borderId="17" xfId="63" applyFont="1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justify" vertical="center" wrapText="1"/>
      <protection/>
    </xf>
    <xf numFmtId="4" fontId="1" fillId="0" borderId="17" xfId="42" applyNumberFormat="1" applyFont="1" applyFill="1" applyBorder="1" applyAlignment="1" applyProtection="1">
      <alignment horizontal="right" vertical="center"/>
      <protection/>
    </xf>
    <xf numFmtId="0" fontId="28" fillId="0" borderId="1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justify" vertical="center"/>
      <protection/>
    </xf>
    <xf numFmtId="4" fontId="1" fillId="0" borderId="10" xfId="42" applyNumberFormat="1" applyFont="1" applyFill="1" applyBorder="1" applyAlignment="1" applyProtection="1">
      <alignment horizontal="right" vertical="center"/>
      <protection/>
    </xf>
    <xf numFmtId="0" fontId="1" fillId="0" borderId="17" xfId="63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justify" vertical="center"/>
      <protection/>
    </xf>
    <xf numFmtId="0" fontId="1" fillId="0" borderId="20" xfId="63" applyFill="1" applyBorder="1" applyAlignment="1">
      <alignment horizontal="center" vertical="center"/>
      <protection/>
    </xf>
    <xf numFmtId="0" fontId="1" fillId="0" borderId="0" xfId="63" applyFill="1" applyAlignment="1">
      <alignment horizontal="justify" vertical="center"/>
      <protection/>
    </xf>
    <xf numFmtId="165" fontId="1" fillId="0" borderId="21" xfId="42" applyNumberFormat="1" applyFont="1" applyFill="1" applyBorder="1" applyAlignment="1" applyProtection="1">
      <alignment/>
      <protection/>
    </xf>
    <xf numFmtId="0" fontId="28" fillId="0" borderId="19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left" vertical="center" wrapText="1"/>
      <protection/>
    </xf>
    <xf numFmtId="4" fontId="1" fillId="0" borderId="19" xfId="42" applyNumberFormat="1" applyFont="1" applyFill="1" applyBorder="1" applyAlignment="1" applyProtection="1">
      <alignment vertical="center"/>
      <protection/>
    </xf>
    <xf numFmtId="0" fontId="0" fillId="0" borderId="10" xfId="63" applyFont="1" applyFill="1" applyBorder="1" applyAlignment="1">
      <alignment horizontal="left" vertical="center" wrapText="1"/>
      <protection/>
    </xf>
    <xf numFmtId="4" fontId="1" fillId="0" borderId="10" xfId="42" applyNumberFormat="1" applyFont="1" applyFill="1" applyBorder="1" applyAlignment="1" applyProtection="1">
      <alignment vertical="center"/>
      <protection/>
    </xf>
    <xf numFmtId="0" fontId="0" fillId="0" borderId="10" xfId="63" applyFont="1" applyFill="1" applyBorder="1" applyAlignment="1">
      <alignment horizontal="justify" vertical="center" wrapText="1"/>
      <protection/>
    </xf>
    <xf numFmtId="0" fontId="1" fillId="0" borderId="10" xfId="63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right" vertical="center"/>
      <protection/>
    </xf>
    <xf numFmtId="0" fontId="0" fillId="0" borderId="17" xfId="63" applyFont="1" applyFill="1" applyBorder="1" applyAlignment="1">
      <alignment horizontal="right" vertical="center"/>
      <protection/>
    </xf>
    <xf numFmtId="4" fontId="1" fillId="0" borderId="17" xfId="42" applyNumberFormat="1" applyFont="1" applyFill="1" applyBorder="1" applyAlignment="1" applyProtection="1">
      <alignment vertical="center"/>
      <protection/>
    </xf>
    <xf numFmtId="4" fontId="22" fillId="0" borderId="22" xfId="42" applyNumberFormat="1" applyFont="1" applyFill="1" applyBorder="1" applyAlignment="1" applyProtection="1">
      <alignment vertical="center"/>
      <protection/>
    </xf>
    <xf numFmtId="3" fontId="0" fillId="0" borderId="17" xfId="61" applyNumberFormat="1" applyFill="1" applyBorder="1" applyAlignment="1">
      <alignment vertical="center"/>
      <protection/>
    </xf>
    <xf numFmtId="0" fontId="0" fillId="0" borderId="0" xfId="61" applyFill="1">
      <alignment/>
      <protection/>
    </xf>
    <xf numFmtId="0" fontId="0" fillId="0" borderId="0" xfId="61" applyFont="1" applyFill="1">
      <alignment/>
      <protection/>
    </xf>
    <xf numFmtId="0" fontId="34" fillId="0" borderId="0" xfId="57" applyFont="1" applyFill="1">
      <alignment/>
      <protection/>
    </xf>
    <xf numFmtId="0" fontId="23" fillId="0" borderId="10" xfId="0" applyFont="1" applyFill="1" applyBorder="1" applyAlignment="1">
      <alignment horizontal="center" vertical="center" wrapText="1"/>
    </xf>
    <xf numFmtId="0" fontId="40" fillId="0" borderId="0" xfId="57" applyFont="1" applyFill="1">
      <alignment/>
      <protection/>
    </xf>
    <xf numFmtId="0" fontId="41" fillId="0" borderId="18" xfId="0" applyFont="1" applyFill="1" applyBorder="1" applyAlignment="1">
      <alignment horizontal="center" vertical="center" wrapText="1"/>
    </xf>
    <xf numFmtId="0" fontId="1" fillId="0" borderId="0" xfId="57" applyFont="1" applyFill="1" applyBorder="1">
      <alignment/>
      <protection/>
    </xf>
    <xf numFmtId="0" fontId="45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5" fillId="0" borderId="0" xfId="60" applyFont="1" applyFill="1" applyAlignment="1">
      <alignment vertical="center"/>
      <protection/>
    </xf>
    <xf numFmtId="0" fontId="45" fillId="0" borderId="0" xfId="0" applyFont="1" applyFill="1" applyAlignment="1">
      <alignment horizontal="right" vertical="center"/>
    </xf>
    <xf numFmtId="3" fontId="0" fillId="0" borderId="18" xfId="0" applyNumberFormat="1" applyFont="1" applyFill="1" applyBorder="1" applyAlignment="1">
      <alignment vertical="center"/>
    </xf>
    <xf numFmtId="0" fontId="20" fillId="0" borderId="0" xfId="62" applyFont="1" applyFill="1">
      <alignment/>
      <protection/>
    </xf>
    <xf numFmtId="0" fontId="1" fillId="0" borderId="0" xfId="57" applyFont="1" applyFill="1">
      <alignment/>
      <protection/>
    </xf>
    <xf numFmtId="4" fontId="1" fillId="0" borderId="0" xfId="57" applyNumberFormat="1" applyFont="1" applyFill="1" applyAlignment="1">
      <alignment horizontal="center"/>
      <protection/>
    </xf>
    <xf numFmtId="4" fontId="1" fillId="0" borderId="0" xfId="57" applyNumberFormat="1" applyFont="1" applyFill="1" applyBorder="1">
      <alignment/>
      <protection/>
    </xf>
    <xf numFmtId="0" fontId="1" fillId="0" borderId="0" xfId="57" applyFont="1" applyFill="1" applyAlignment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 wrapText="1"/>
      <protection locked="0"/>
    </xf>
    <xf numFmtId="0" fontId="21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23" fillId="0" borderId="26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 horizontal="right" vertic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49" fontId="25" fillId="0" borderId="0" xfId="0" applyNumberFormat="1" applyFont="1" applyFill="1" applyAlignment="1">
      <alignment horizontal="right" vertical="center" wrapText="1"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1" fillId="0" borderId="0" xfId="58" applyFill="1">
      <alignment/>
      <protection/>
    </xf>
    <xf numFmtId="0" fontId="1" fillId="0" borderId="0" xfId="58" applyFill="1" applyAlignment="1">
      <alignment horizontal="center"/>
      <protection/>
    </xf>
    <xf numFmtId="4" fontId="1" fillId="0" borderId="0" xfId="58" applyNumberFormat="1" applyFill="1">
      <alignment/>
      <protection/>
    </xf>
    <xf numFmtId="0" fontId="31" fillId="0" borderId="0" xfId="58" applyFont="1" applyFill="1" applyAlignment="1">
      <alignment horizontal="center"/>
      <protection/>
    </xf>
    <xf numFmtId="0" fontId="28" fillId="0" borderId="28" xfId="58" applyFont="1" applyFill="1" applyBorder="1" applyAlignment="1">
      <alignment horizontal="center" vertical="center"/>
      <protection/>
    </xf>
    <xf numFmtId="0" fontId="23" fillId="0" borderId="29" xfId="58" applyFont="1" applyFill="1" applyBorder="1" applyAlignment="1">
      <alignment horizontal="center" vertical="center"/>
      <protection/>
    </xf>
    <xf numFmtId="0" fontId="23" fillId="0" borderId="30" xfId="58" applyFont="1" applyFill="1" applyBorder="1" applyAlignment="1">
      <alignment horizontal="center" vertical="center"/>
      <protection/>
    </xf>
    <xf numFmtId="4" fontId="32" fillId="0" borderId="19" xfId="42" applyNumberFormat="1" applyFont="1" applyFill="1" applyBorder="1" applyAlignment="1" applyProtection="1">
      <alignment horizontal="center" vertical="center"/>
      <protection/>
    </xf>
    <xf numFmtId="4" fontId="1" fillId="0" borderId="19" xfId="42" applyNumberFormat="1" applyFont="1" applyFill="1" applyBorder="1" applyAlignment="1" applyProtection="1">
      <alignment horizontal="center" vertical="center"/>
      <protection/>
    </xf>
    <xf numFmtId="4" fontId="1" fillId="0" borderId="31" xfId="42" applyNumberFormat="1" applyFont="1" applyFill="1" applyBorder="1" applyAlignment="1" applyProtection="1">
      <alignment horizontal="center" vertical="center"/>
      <protection/>
    </xf>
    <xf numFmtId="49" fontId="28" fillId="0" borderId="32" xfId="58" applyNumberFormat="1" applyFont="1" applyFill="1" applyBorder="1" applyAlignment="1">
      <alignment horizontal="center" vertical="center"/>
      <protection/>
    </xf>
    <xf numFmtId="49" fontId="28" fillId="0" borderId="10" xfId="58" applyNumberFormat="1" applyFont="1" applyFill="1" applyBorder="1" applyAlignment="1">
      <alignment horizontal="center" vertical="center"/>
      <protection/>
    </xf>
    <xf numFmtId="0" fontId="28" fillId="0" borderId="10" xfId="58" applyFont="1" applyFill="1" applyBorder="1" applyAlignment="1">
      <alignment horizontal="center" vertical="center" wrapText="1"/>
      <protection/>
    </xf>
    <xf numFmtId="4" fontId="28" fillId="0" borderId="10" xfId="42" applyNumberFormat="1" applyFont="1" applyFill="1" applyBorder="1" applyAlignment="1" applyProtection="1">
      <alignment horizontal="center" vertical="center"/>
      <protection/>
    </xf>
    <xf numFmtId="4" fontId="1" fillId="0" borderId="10" xfId="42" applyNumberFormat="1" applyFont="1" applyFill="1" applyBorder="1" applyAlignment="1" applyProtection="1">
      <alignment horizontal="center" vertical="center"/>
      <protection/>
    </xf>
    <xf numFmtId="4" fontId="1" fillId="0" borderId="33" xfId="42" applyNumberFormat="1" applyFont="1" applyFill="1" applyBorder="1" applyAlignment="1" applyProtection="1">
      <alignment horizontal="center" vertical="center"/>
      <protection/>
    </xf>
    <xf numFmtId="4" fontId="33" fillId="0" borderId="17" xfId="42" applyNumberFormat="1" applyFont="1" applyFill="1" applyBorder="1" applyAlignment="1" applyProtection="1">
      <alignment horizontal="center" vertical="center"/>
      <protection/>
    </xf>
    <xf numFmtId="4" fontId="33" fillId="0" borderId="34" xfId="42" applyNumberFormat="1" applyFont="1" applyFill="1" applyBorder="1" applyAlignment="1" applyProtection="1">
      <alignment horizontal="center" vertical="center"/>
      <protection/>
    </xf>
    <xf numFmtId="49" fontId="1" fillId="0" borderId="35" xfId="58" applyNumberFormat="1" applyFill="1" applyBorder="1" applyAlignment="1">
      <alignment horizontal="center" vertical="center"/>
      <protection/>
    </xf>
    <xf numFmtId="49" fontId="1" fillId="0" borderId="0" xfId="58" applyNumberFormat="1" applyFont="1" applyFill="1" applyBorder="1" applyAlignment="1">
      <alignment horizontal="center" vertical="center"/>
      <protection/>
    </xf>
    <xf numFmtId="0" fontId="0" fillId="0" borderId="17" xfId="58" applyFont="1" applyFill="1" applyBorder="1" applyAlignment="1">
      <alignment horizontal="left" vertical="center" wrapText="1"/>
      <protection/>
    </xf>
    <xf numFmtId="4" fontId="0" fillId="0" borderId="17" xfId="42" applyNumberFormat="1" applyFont="1" applyFill="1" applyBorder="1" applyAlignment="1" applyProtection="1">
      <alignment horizontal="right" vertical="center"/>
      <protection/>
    </xf>
    <xf numFmtId="4" fontId="1" fillId="0" borderId="36" xfId="42" applyNumberFormat="1" applyFont="1" applyFill="1" applyBorder="1" applyAlignment="1" applyProtection="1">
      <alignment horizontal="center" vertical="center"/>
      <protection/>
    </xf>
    <xf numFmtId="4" fontId="1" fillId="0" borderId="34" xfId="42" applyNumberFormat="1" applyFont="1" applyFill="1" applyBorder="1" applyAlignment="1" applyProtection="1">
      <alignment horizontal="center" vertical="center"/>
      <protection/>
    </xf>
    <xf numFmtId="0" fontId="0" fillId="0" borderId="12" xfId="58" applyFont="1" applyFill="1" applyBorder="1" applyAlignment="1">
      <alignment horizontal="left" vertical="center" wrapText="1"/>
      <protection/>
    </xf>
    <xf numFmtId="4" fontId="0" fillId="0" borderId="12" xfId="42" applyNumberFormat="1" applyFont="1" applyFill="1" applyBorder="1" applyAlignment="1" applyProtection="1">
      <alignment horizontal="right" vertical="center"/>
      <protection/>
    </xf>
    <xf numFmtId="4" fontId="1" fillId="0" borderId="16" xfId="42" applyNumberFormat="1" applyFont="1" applyFill="1" applyBorder="1" applyAlignment="1" applyProtection="1">
      <alignment horizontal="center" vertical="center"/>
      <protection/>
    </xf>
    <xf numFmtId="4" fontId="1" fillId="0" borderId="37" xfId="42" applyNumberFormat="1" applyFont="1" applyFill="1" applyBorder="1" applyAlignment="1" applyProtection="1">
      <alignment horizontal="center" vertical="center"/>
      <protection/>
    </xf>
    <xf numFmtId="0" fontId="0" fillId="0" borderId="19" xfId="58" applyFont="1" applyFill="1" applyBorder="1" applyAlignment="1">
      <alignment horizontal="left" vertical="center" wrapText="1"/>
      <protection/>
    </xf>
    <xf numFmtId="4" fontId="0" fillId="0" borderId="19" xfId="42" applyNumberFormat="1" applyFont="1" applyFill="1" applyBorder="1" applyAlignment="1" applyProtection="1">
      <alignment horizontal="right" vertical="center"/>
      <protection/>
    </xf>
    <xf numFmtId="4" fontId="1" fillId="0" borderId="38" xfId="42" applyNumberFormat="1" applyFont="1" applyFill="1" applyBorder="1" applyAlignment="1" applyProtection="1">
      <alignment horizontal="center" vertical="center"/>
      <protection/>
    </xf>
    <xf numFmtId="4" fontId="1" fillId="0" borderId="39" xfId="42" applyNumberFormat="1" applyFont="1" applyFill="1" applyBorder="1" applyAlignment="1" applyProtection="1">
      <alignment horizontal="center" vertical="center"/>
      <protection/>
    </xf>
    <xf numFmtId="4" fontId="30" fillId="0" borderId="10" xfId="42" applyNumberFormat="1" applyFont="1" applyFill="1" applyBorder="1" applyAlignment="1" applyProtection="1">
      <alignment horizontal="right" vertical="center"/>
      <protection/>
    </xf>
    <xf numFmtId="0" fontId="0" fillId="0" borderId="27" xfId="58" applyFont="1" applyFill="1" applyBorder="1" applyAlignment="1">
      <alignment horizontal="left" vertical="center" wrapText="1"/>
      <protection/>
    </xf>
    <xf numFmtId="4" fontId="0" fillId="0" borderId="27" xfId="42" applyNumberFormat="1" applyFont="1" applyFill="1" applyBorder="1" applyAlignment="1" applyProtection="1">
      <alignment horizontal="right" vertical="center"/>
      <protection/>
    </xf>
    <xf numFmtId="49" fontId="1" fillId="0" borderId="40" xfId="58" applyNumberFormat="1" applyFill="1" applyBorder="1" applyAlignment="1">
      <alignment horizontal="center" vertical="center"/>
      <protection/>
    </xf>
    <xf numFmtId="49" fontId="1" fillId="0" borderId="41" xfId="58" applyNumberFormat="1" applyFill="1" applyBorder="1" applyAlignment="1">
      <alignment horizontal="center" vertical="center"/>
      <protection/>
    </xf>
    <xf numFmtId="0" fontId="28" fillId="0" borderId="41" xfId="58" applyFont="1" applyFill="1" applyBorder="1" applyAlignment="1">
      <alignment horizontal="center" vertical="center" wrapText="1"/>
      <protection/>
    </xf>
    <xf numFmtId="4" fontId="28" fillId="0" borderId="41" xfId="42" applyNumberFormat="1" applyFont="1" applyFill="1" applyBorder="1" applyAlignment="1" applyProtection="1">
      <alignment horizontal="center" vertical="center"/>
      <protection/>
    </xf>
    <xf numFmtId="4" fontId="1" fillId="0" borderId="42" xfId="42" applyNumberFormat="1" applyFont="1" applyFill="1" applyBorder="1" applyAlignment="1" applyProtection="1">
      <alignment horizontal="center" vertical="center"/>
      <protection/>
    </xf>
    <xf numFmtId="4" fontId="33" fillId="0" borderId="19" xfId="42" applyNumberFormat="1" applyFont="1" applyFill="1" applyBorder="1" applyAlignment="1" applyProtection="1">
      <alignment horizontal="center" vertical="center"/>
      <protection/>
    </xf>
    <xf numFmtId="4" fontId="32" fillId="0" borderId="43" xfId="42" applyNumberFormat="1" applyFont="1" applyFill="1" applyBorder="1" applyAlignment="1" applyProtection="1">
      <alignment horizontal="center" vertical="center"/>
      <protection/>
    </xf>
    <xf numFmtId="4" fontId="28" fillId="0" borderId="44" xfId="42" applyNumberFormat="1" applyFont="1" applyFill="1" applyBorder="1" applyAlignment="1" applyProtection="1">
      <alignment horizontal="center" vertical="center"/>
      <protection/>
    </xf>
    <xf numFmtId="4" fontId="33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11" xfId="58" applyFont="1" applyFill="1" applyBorder="1" applyAlignment="1">
      <alignment horizontal="left" vertical="center" wrapText="1"/>
      <protection/>
    </xf>
    <xf numFmtId="4" fontId="0" fillId="0" borderId="11" xfId="42" applyNumberFormat="1" applyFont="1" applyFill="1" applyBorder="1" applyAlignment="1" applyProtection="1">
      <alignment horizontal="right" vertical="center"/>
      <protection/>
    </xf>
    <xf numFmtId="4" fontId="1" fillId="0" borderId="45" xfId="42" applyNumberFormat="1" applyFont="1" applyFill="1" applyBorder="1" applyAlignment="1" applyProtection="1">
      <alignment horizontal="center" vertical="center"/>
      <protection/>
    </xf>
    <xf numFmtId="4" fontId="1" fillId="0" borderId="46" xfId="42" applyNumberFormat="1" applyFont="1" applyFill="1" applyBorder="1" applyAlignment="1" applyProtection="1">
      <alignment horizontal="center" vertical="center"/>
      <protection/>
    </xf>
    <xf numFmtId="0" fontId="0" fillId="0" borderId="25" xfId="58" applyFont="1" applyFill="1" applyBorder="1" applyAlignment="1">
      <alignment horizontal="left" vertical="center" wrapText="1"/>
      <protection/>
    </xf>
    <xf numFmtId="4" fontId="0" fillId="0" borderId="25" xfId="42" applyNumberFormat="1" applyFont="1" applyFill="1" applyBorder="1" applyAlignment="1" applyProtection="1">
      <alignment horizontal="right" vertical="center"/>
      <protection/>
    </xf>
    <xf numFmtId="4" fontId="1" fillId="0" borderId="47" xfId="42" applyNumberFormat="1" applyFont="1" applyFill="1" applyBorder="1" applyAlignment="1" applyProtection="1">
      <alignment horizontal="center" vertical="center"/>
      <protection/>
    </xf>
    <xf numFmtId="4" fontId="1" fillId="0" borderId="48" xfId="42" applyNumberFormat="1" applyFont="1" applyFill="1" applyBorder="1" applyAlignment="1" applyProtection="1">
      <alignment horizontal="center" vertical="center"/>
      <protection/>
    </xf>
    <xf numFmtId="4" fontId="33" fillId="0" borderId="44" xfId="42" applyNumberFormat="1" applyFont="1" applyFill="1" applyBorder="1" applyAlignment="1" applyProtection="1">
      <alignment horizontal="center" vertical="center"/>
      <protection/>
    </xf>
    <xf numFmtId="4" fontId="0" fillId="0" borderId="49" xfId="42" applyNumberFormat="1" applyFont="1" applyFill="1" applyBorder="1" applyAlignment="1" applyProtection="1">
      <alignment horizontal="right" vertical="center"/>
      <protection/>
    </xf>
    <xf numFmtId="4" fontId="1" fillId="0" borderId="50" xfId="42" applyNumberFormat="1" applyFont="1" applyFill="1" applyBorder="1" applyAlignment="1" applyProtection="1">
      <alignment horizontal="center" vertical="center"/>
      <protection/>
    </xf>
    <xf numFmtId="4" fontId="22" fillId="0" borderId="51" xfId="42" applyNumberFormat="1" applyFont="1" applyFill="1" applyBorder="1" applyAlignment="1" applyProtection="1">
      <alignment horizontal="center" vertical="center"/>
      <protection/>
    </xf>
    <xf numFmtId="4" fontId="22" fillId="0" borderId="52" xfId="42" applyNumberFormat="1" applyFont="1" applyFill="1" applyBorder="1" applyAlignment="1" applyProtection="1">
      <alignment horizontal="center" vertical="center"/>
      <protection/>
    </xf>
    <xf numFmtId="49" fontId="1" fillId="0" borderId="0" xfId="58" applyNumberFormat="1" applyFill="1" applyAlignment="1">
      <alignment horizontal="center" vertical="center"/>
      <protection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right" vertical="center"/>
    </xf>
    <xf numFmtId="0" fontId="44" fillId="0" borderId="53" xfId="0" applyFont="1" applyFill="1" applyBorder="1" applyAlignment="1">
      <alignment horizontal="center" vertical="center"/>
    </xf>
    <xf numFmtId="0" fontId="44" fillId="0" borderId="54" xfId="0" applyFont="1" applyFill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4" fillId="0" borderId="32" xfId="60" applyFont="1" applyFill="1" applyBorder="1" applyAlignment="1">
      <alignment horizontal="center" vertical="center"/>
      <protection/>
    </xf>
    <xf numFmtId="0" fontId="44" fillId="0" borderId="10" xfId="60" applyFont="1" applyFill="1" applyBorder="1" applyAlignment="1">
      <alignment horizontal="left" vertical="center"/>
      <protection/>
    </xf>
    <xf numFmtId="3" fontId="44" fillId="0" borderId="44" xfId="60" applyNumberFormat="1" applyFont="1" applyFill="1" applyBorder="1" applyAlignment="1">
      <alignment horizontal="center" vertical="center"/>
      <protection/>
    </xf>
    <xf numFmtId="0" fontId="43" fillId="0" borderId="0" xfId="60" applyFont="1" applyFill="1" applyAlignment="1">
      <alignment horizontal="center" vertical="center"/>
      <protection/>
    </xf>
    <xf numFmtId="0" fontId="43" fillId="0" borderId="0" xfId="60" applyFont="1" applyFill="1" applyAlignment="1">
      <alignment vertical="center"/>
      <protection/>
    </xf>
    <xf numFmtId="0" fontId="44" fillId="0" borderId="56" xfId="60" applyFont="1" applyFill="1" applyBorder="1" applyAlignment="1">
      <alignment horizontal="center" vertical="center"/>
      <protection/>
    </xf>
    <xf numFmtId="0" fontId="44" fillId="0" borderId="57" xfId="60" applyFont="1" applyFill="1" applyBorder="1" applyAlignment="1">
      <alignment horizontal="left" vertical="center" wrapText="1"/>
      <protection/>
    </xf>
    <xf numFmtId="3" fontId="51" fillId="0" borderId="58" xfId="60" applyNumberFormat="1" applyFont="1" applyFill="1" applyBorder="1" applyAlignment="1">
      <alignment horizontal="center" vertical="center"/>
      <protection/>
    </xf>
    <xf numFmtId="0" fontId="45" fillId="0" borderId="59" xfId="60" applyFont="1" applyFill="1" applyBorder="1" applyAlignment="1">
      <alignment horizontal="center" vertical="center"/>
      <protection/>
    </xf>
    <xf numFmtId="0" fontId="44" fillId="0" borderId="12" xfId="60" applyFont="1" applyFill="1" applyBorder="1" applyAlignment="1">
      <alignment vertical="center" wrapText="1"/>
      <protection/>
    </xf>
    <xf numFmtId="3" fontId="45" fillId="0" borderId="60" xfId="60" applyNumberFormat="1" applyFont="1" applyFill="1" applyBorder="1" applyAlignment="1">
      <alignment horizontal="center" vertical="center"/>
      <protection/>
    </xf>
    <xf numFmtId="0" fontId="45" fillId="0" borderId="61" xfId="60" applyFont="1" applyFill="1" applyBorder="1" applyAlignment="1">
      <alignment horizontal="center" vertical="center"/>
      <protection/>
    </xf>
    <xf numFmtId="0" fontId="44" fillId="0" borderId="19" xfId="60" applyFont="1" applyFill="1" applyBorder="1" applyAlignment="1">
      <alignment horizontal="left" vertical="center"/>
      <protection/>
    </xf>
    <xf numFmtId="3" fontId="45" fillId="0" borderId="43" xfId="60" applyNumberFormat="1" applyFont="1" applyFill="1" applyBorder="1" applyAlignment="1">
      <alignment horizontal="center" vertical="center"/>
      <protection/>
    </xf>
    <xf numFmtId="0" fontId="44" fillId="0" borderId="62" xfId="60" applyFont="1" applyFill="1" applyBorder="1" applyAlignment="1">
      <alignment horizontal="center" vertical="center"/>
      <protection/>
    </xf>
    <xf numFmtId="0" fontId="44" fillId="0" borderId="12" xfId="60" applyFont="1" applyFill="1" applyBorder="1" applyAlignment="1">
      <alignment horizontal="left" vertical="center"/>
      <protection/>
    </xf>
    <xf numFmtId="3" fontId="51" fillId="0" borderId="63" xfId="60" applyNumberFormat="1" applyFont="1" applyFill="1" applyBorder="1" applyAlignment="1">
      <alignment horizontal="center" vertical="center"/>
      <protection/>
    </xf>
    <xf numFmtId="0" fontId="45" fillId="0" borderId="56" xfId="60" applyFont="1" applyFill="1" applyBorder="1" applyAlignment="1">
      <alignment horizontal="center" vertical="center"/>
      <protection/>
    </xf>
    <xf numFmtId="0" fontId="44" fillId="0" borderId="57" xfId="60" applyFont="1" applyFill="1" applyBorder="1" applyAlignment="1">
      <alignment horizontal="left" vertical="center"/>
      <protection/>
    </xf>
    <xf numFmtId="3" fontId="45" fillId="0" borderId="58" xfId="60" applyNumberFormat="1" applyFont="1" applyFill="1" applyBorder="1" applyAlignment="1">
      <alignment horizontal="center" vertical="center"/>
      <protection/>
    </xf>
    <xf numFmtId="0" fontId="44" fillId="0" borderId="12" xfId="60" applyFont="1" applyFill="1" applyBorder="1" applyAlignment="1">
      <alignment horizontal="left" vertical="center" wrapText="1"/>
      <protection/>
    </xf>
    <xf numFmtId="0" fontId="45" fillId="0" borderId="64" xfId="60" applyFont="1" applyFill="1" applyBorder="1" applyAlignment="1">
      <alignment horizontal="center" vertical="center"/>
      <protection/>
    </xf>
    <xf numFmtId="0" fontId="44" fillId="0" borderId="65" xfId="60" applyFont="1" applyFill="1" applyBorder="1" applyAlignment="1">
      <alignment horizontal="center" vertical="center" wrapText="1"/>
      <protection/>
    </xf>
    <xf numFmtId="3" fontId="45" fillId="0" borderId="66" xfId="60" applyNumberFormat="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vertical="center"/>
      <protection/>
    </xf>
    <xf numFmtId="0" fontId="0" fillId="0" borderId="67" xfId="61" applyFont="1" applyFill="1" applyBorder="1" applyAlignment="1">
      <alignment vertical="center"/>
      <protection/>
    </xf>
    <xf numFmtId="3" fontId="0" fillId="0" borderId="67" xfId="61" applyNumberFormat="1" applyFont="1" applyFill="1" applyBorder="1" applyAlignment="1">
      <alignment vertical="center"/>
      <protection/>
    </xf>
    <xf numFmtId="3" fontId="0" fillId="0" borderId="67" xfId="61" applyNumberFormat="1" applyFill="1" applyBorder="1" applyAlignment="1">
      <alignment vertical="center"/>
      <protection/>
    </xf>
    <xf numFmtId="0" fontId="39" fillId="24" borderId="0" xfId="52" applyNumberFormat="1" applyFont="1" applyFill="1" applyBorder="1" applyAlignment="1" applyProtection="1">
      <alignment horizontal="left"/>
      <protection locked="0"/>
    </xf>
    <xf numFmtId="0" fontId="38" fillId="24" borderId="0" xfId="52" applyNumberFormat="1" applyFont="1" applyFill="1" applyBorder="1" applyAlignment="1" applyProtection="1">
      <alignment/>
      <protection locked="0"/>
    </xf>
    <xf numFmtId="0" fontId="39" fillId="24" borderId="0" xfId="52" applyNumberFormat="1" applyFont="1" applyFill="1" applyBorder="1" applyAlignment="1" applyProtection="1">
      <alignment horizontal="left"/>
      <protection locked="0"/>
    </xf>
    <xf numFmtId="49" fontId="37" fillId="25" borderId="0" xfId="52" applyNumberFormat="1" applyFill="1" applyAlignment="1" applyProtection="1">
      <alignment horizontal="center" vertical="center" wrapText="1"/>
      <protection locked="0"/>
    </xf>
    <xf numFmtId="0" fontId="37" fillId="24" borderId="0" xfId="52" applyFill="1" applyAlignment="1">
      <alignment/>
    </xf>
    <xf numFmtId="0" fontId="18" fillId="24" borderId="0" xfId="62" applyFont="1" applyFill="1">
      <alignment/>
      <protection/>
    </xf>
    <xf numFmtId="4" fontId="18" fillId="24" borderId="0" xfId="62" applyNumberFormat="1" applyFont="1" applyFill="1">
      <alignment/>
      <protection/>
    </xf>
    <xf numFmtId="49" fontId="52" fillId="25" borderId="10" xfId="52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52" applyNumberFormat="1" applyFont="1" applyFill="1" applyBorder="1" applyAlignment="1" applyProtection="1">
      <alignment horizontal="left"/>
      <protection locked="0"/>
    </xf>
    <xf numFmtId="4" fontId="45" fillId="0" borderId="0" xfId="0" applyNumberFormat="1" applyFont="1" applyFill="1" applyBorder="1" applyAlignment="1" applyProtection="1">
      <alignment horizontal="right" vertical="top" wrapText="1"/>
      <protection locked="0"/>
    </xf>
    <xf numFmtId="3" fontId="0" fillId="0" borderId="57" xfId="0" applyNumberFormat="1" applyFill="1" applyBorder="1" applyAlignment="1">
      <alignment vertical="center"/>
    </xf>
    <xf numFmtId="49" fontId="0" fillId="0" borderId="11" xfId="0" applyNumberFormat="1" applyFill="1" applyBorder="1" applyAlignment="1">
      <alignment horizontal="right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0" fontId="0" fillId="0" borderId="11" xfId="61" applyFill="1" applyBorder="1" applyAlignment="1">
      <alignment horizontal="center" vertical="center"/>
      <protection/>
    </xf>
    <xf numFmtId="0" fontId="0" fillId="0" borderId="17" xfId="61" applyFill="1" applyBorder="1" applyAlignment="1">
      <alignment horizontal="center" vertical="center"/>
      <protection/>
    </xf>
    <xf numFmtId="0" fontId="0" fillId="0" borderId="68" xfId="61" applyFill="1" applyBorder="1" applyAlignment="1">
      <alignment horizontal="center" vertical="center"/>
      <protection/>
    </xf>
    <xf numFmtId="3" fontId="0" fillId="0" borderId="26" xfId="61" applyNumberFormat="1" applyBorder="1" applyAlignment="1">
      <alignment vertical="center"/>
      <protection/>
    </xf>
    <xf numFmtId="3" fontId="0" fillId="0" borderId="69" xfId="61" applyNumberFormat="1" applyBorder="1" applyAlignment="1">
      <alignment vertical="center"/>
      <protection/>
    </xf>
    <xf numFmtId="0" fontId="37" fillId="0" borderId="0" xfId="0" applyNumberFormat="1" applyFont="1" applyFill="1" applyBorder="1" applyAlignment="1" applyProtection="1">
      <alignment horizontal="right" vertical="top" wrapText="1"/>
      <protection locked="0"/>
    </xf>
    <xf numFmtId="0" fontId="37" fillId="0" borderId="0" xfId="52" applyNumberFormat="1" applyFill="1" applyBorder="1" applyAlignment="1" applyProtection="1">
      <alignment/>
      <protection/>
    </xf>
    <xf numFmtId="0" fontId="31" fillId="0" borderId="0" xfId="52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0" fontId="57" fillId="0" borderId="0" xfId="0" applyFont="1" applyAlignment="1">
      <alignment/>
    </xf>
    <xf numFmtId="0" fontId="28" fillId="0" borderId="68" xfId="63" applyFont="1" applyFill="1" applyBorder="1" applyAlignment="1">
      <alignment horizontal="center" vertical="center"/>
      <protection/>
    </xf>
    <xf numFmtId="4" fontId="22" fillId="0" borderId="22" xfId="42" applyNumberFormat="1" applyFont="1" applyFill="1" applyBorder="1" applyAlignment="1" applyProtection="1">
      <alignment horizontal="right" vertical="center"/>
      <protection/>
    </xf>
    <xf numFmtId="0" fontId="0" fillId="0" borderId="10" xfId="59" applyFont="1" applyFill="1" applyBorder="1" applyAlignment="1">
      <alignment horizontal="left" vertical="center" wrapText="1"/>
      <protection/>
    </xf>
    <xf numFmtId="0" fontId="0" fillId="0" borderId="0" xfId="0" applyAlignment="1">
      <alignment vertical="top"/>
    </xf>
    <xf numFmtId="3" fontId="58" fillId="0" borderId="17" xfId="0" applyNumberFormat="1" applyFont="1" applyFill="1" applyBorder="1" applyAlignment="1">
      <alignment vertical="center"/>
    </xf>
    <xf numFmtId="3" fontId="58" fillId="0" borderId="70" xfId="0" applyNumberFormat="1" applyFont="1" applyFill="1" applyBorder="1" applyAlignment="1">
      <alignment vertical="center"/>
    </xf>
    <xf numFmtId="3" fontId="58" fillId="0" borderId="71" xfId="0" applyNumberFormat="1" applyFont="1" applyFill="1" applyBorder="1" applyAlignment="1">
      <alignment vertical="center"/>
    </xf>
    <xf numFmtId="3" fontId="58" fillId="0" borderId="72" xfId="0" applyNumberFormat="1" applyFont="1" applyFill="1" applyBorder="1" applyAlignment="1">
      <alignment vertical="center"/>
    </xf>
    <xf numFmtId="3" fontId="58" fillId="0" borderId="73" xfId="0" applyNumberFormat="1" applyFont="1" applyFill="1" applyBorder="1" applyAlignment="1">
      <alignment vertical="center"/>
    </xf>
    <xf numFmtId="4" fontId="42" fillId="0" borderId="22" xfId="60" applyNumberFormat="1" applyFont="1" applyFill="1" applyBorder="1" applyAlignment="1">
      <alignment horizontal="center" vertical="center"/>
      <protection/>
    </xf>
    <xf numFmtId="4" fontId="43" fillId="0" borderId="0" xfId="0" applyNumberFormat="1" applyFont="1" applyFill="1" applyAlignment="1">
      <alignment vertical="center"/>
    </xf>
    <xf numFmtId="0" fontId="58" fillId="0" borderId="68" xfId="0" applyFont="1" applyFill="1" applyBorder="1" applyAlignment="1">
      <alignment vertical="center"/>
    </xf>
    <xf numFmtId="0" fontId="58" fillId="0" borderId="23" xfId="0" applyFont="1" applyFill="1" applyBorder="1" applyAlignment="1">
      <alignment vertical="center"/>
    </xf>
    <xf numFmtId="0" fontId="58" fillId="0" borderId="74" xfId="0" applyFont="1" applyFill="1" applyBorder="1" applyAlignment="1">
      <alignment vertical="center"/>
    </xf>
    <xf numFmtId="0" fontId="58" fillId="0" borderId="24" xfId="0" applyFont="1" applyFill="1" applyBorder="1" applyAlignment="1">
      <alignment vertical="center"/>
    </xf>
    <xf numFmtId="0" fontId="58" fillId="0" borderId="75" xfId="0" applyFont="1" applyFill="1" applyBorder="1" applyAlignment="1">
      <alignment vertical="center"/>
    </xf>
    <xf numFmtId="0" fontId="58" fillId="0" borderId="76" xfId="0" applyFont="1" applyFill="1" applyBorder="1" applyAlignment="1">
      <alignment vertical="center"/>
    </xf>
    <xf numFmtId="0" fontId="58" fillId="0" borderId="77" xfId="0" applyFont="1" applyFill="1" applyBorder="1" applyAlignment="1">
      <alignment vertical="center"/>
    </xf>
    <xf numFmtId="0" fontId="58" fillId="0" borderId="78" xfId="0" applyFont="1" applyFill="1" applyBorder="1" applyAlignment="1">
      <alignment vertical="center"/>
    </xf>
    <xf numFmtId="0" fontId="58" fillId="0" borderId="79" xfId="0" applyFont="1" applyFill="1" applyBorder="1" applyAlignment="1">
      <alignment vertical="center"/>
    </xf>
    <xf numFmtId="0" fontId="58" fillId="0" borderId="80" xfId="0" applyFont="1" applyFill="1" applyBorder="1" applyAlignment="1">
      <alignment vertical="center"/>
    </xf>
    <xf numFmtId="0" fontId="47" fillId="0" borderId="0" xfId="0" applyNumberFormat="1" applyFont="1" applyFill="1" applyBorder="1" applyAlignment="1" applyProtection="1">
      <alignment horizontal="right" vertical="top" wrapText="1"/>
      <protection locked="0"/>
    </xf>
    <xf numFmtId="0" fontId="45" fillId="0" borderId="81" xfId="60" applyFont="1" applyFill="1" applyBorder="1" applyAlignment="1">
      <alignment horizontal="center" vertical="center"/>
      <protection/>
    </xf>
    <xf numFmtId="0" fontId="44" fillId="0" borderId="82" xfId="60" applyFont="1" applyFill="1" applyBorder="1" applyAlignment="1">
      <alignment vertical="center" wrapText="1"/>
      <protection/>
    </xf>
    <xf numFmtId="0" fontId="44" fillId="0" borderId="83" xfId="60" applyFont="1" applyFill="1" applyBorder="1" applyAlignment="1">
      <alignment horizontal="center" vertical="center"/>
      <protection/>
    </xf>
    <xf numFmtId="0" fontId="44" fillId="0" borderId="84" xfId="60" applyFont="1" applyFill="1" applyBorder="1" applyAlignment="1">
      <alignment horizontal="left" vertical="center"/>
      <protection/>
    </xf>
    <xf numFmtId="3" fontId="51" fillId="0" borderId="85" xfId="60" applyNumberFormat="1" applyFont="1" applyFill="1" applyBorder="1" applyAlignment="1">
      <alignment horizontal="center" vertical="center"/>
      <protection/>
    </xf>
    <xf numFmtId="0" fontId="44" fillId="0" borderId="86" xfId="60" applyFont="1" applyFill="1" applyBorder="1" applyAlignment="1">
      <alignment horizontal="center" vertical="center"/>
      <protection/>
    </xf>
    <xf numFmtId="0" fontId="44" fillId="0" borderId="87" xfId="60" applyFont="1" applyFill="1" applyBorder="1" applyAlignment="1">
      <alignment horizontal="left" vertical="center"/>
      <protection/>
    </xf>
    <xf numFmtId="0" fontId="31" fillId="0" borderId="0" xfId="57" applyFont="1" applyFill="1" applyBorder="1" applyAlignment="1">
      <alignment vertical="top"/>
      <protection/>
    </xf>
    <xf numFmtId="4" fontId="34" fillId="0" borderId="0" xfId="57" applyNumberFormat="1" applyFont="1" applyFill="1" applyBorder="1">
      <alignment/>
      <protection/>
    </xf>
    <xf numFmtId="0" fontId="34" fillId="0" borderId="0" xfId="57" applyFont="1" applyFill="1" applyBorder="1">
      <alignment/>
      <protection/>
    </xf>
    <xf numFmtId="0" fontId="24" fillId="0" borderId="0" xfId="0" applyNumberFormat="1" applyFont="1" applyFill="1" applyBorder="1" applyAlignment="1" applyProtection="1">
      <alignment vertical="top" wrapText="1"/>
      <protection locked="0"/>
    </xf>
    <xf numFmtId="0" fontId="45" fillId="0" borderId="57" xfId="0" applyFont="1" applyFill="1" applyBorder="1" applyAlignment="1">
      <alignment horizontal="center" vertical="center"/>
    </xf>
    <xf numFmtId="49" fontId="45" fillId="0" borderId="57" xfId="0" applyNumberFormat="1" applyFont="1" applyFill="1" applyBorder="1" applyAlignment="1">
      <alignment horizontal="center" vertical="center"/>
    </xf>
    <xf numFmtId="0" fontId="45" fillId="0" borderId="57" xfId="0" applyFont="1" applyFill="1" applyBorder="1" applyAlignment="1">
      <alignment horizontal="center" vertical="center" wrapText="1"/>
    </xf>
    <xf numFmtId="0" fontId="45" fillId="0" borderId="57" xfId="0" applyFont="1" applyFill="1" applyBorder="1" applyAlignment="1">
      <alignment vertical="center"/>
    </xf>
    <xf numFmtId="3" fontId="45" fillId="0" borderId="57" xfId="0" applyNumberFormat="1" applyFont="1" applyFill="1" applyBorder="1" applyAlignment="1">
      <alignment vertical="center"/>
    </xf>
    <xf numFmtId="0" fontId="45" fillId="0" borderId="0" xfId="0" applyFont="1" applyFill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3" fontId="45" fillId="0" borderId="11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3" fontId="45" fillId="0" borderId="10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3" fontId="45" fillId="0" borderId="0" xfId="0" applyNumberFormat="1" applyFont="1" applyFill="1" applyAlignment="1">
      <alignment vertical="center"/>
    </xf>
    <xf numFmtId="0" fontId="45" fillId="0" borderId="88" xfId="0" applyFont="1" applyFill="1" applyBorder="1" applyAlignment="1">
      <alignment horizontal="center" vertical="center"/>
    </xf>
    <xf numFmtId="0" fontId="45" fillId="0" borderId="88" xfId="0" applyFont="1" applyFill="1" applyBorder="1" applyAlignment="1">
      <alignment vertical="center" wrapText="1"/>
    </xf>
    <xf numFmtId="3" fontId="45" fillId="0" borderId="88" xfId="0" applyNumberFormat="1" applyFont="1" applyFill="1" applyBorder="1" applyAlignment="1">
      <alignment vertical="center"/>
    </xf>
    <xf numFmtId="0" fontId="45" fillId="0" borderId="17" xfId="0" applyFont="1" applyFill="1" applyBorder="1" applyAlignment="1">
      <alignment horizontal="center" vertical="center"/>
    </xf>
    <xf numFmtId="49" fontId="45" fillId="0" borderId="17" xfId="0" applyNumberFormat="1" applyFont="1" applyFill="1" applyBorder="1" applyAlignment="1">
      <alignment horizontal="center" vertical="center"/>
    </xf>
    <xf numFmtId="0" fontId="45" fillId="0" borderId="88" xfId="0" applyFont="1" applyFill="1" applyBorder="1" applyAlignment="1">
      <alignment horizontal="center" vertical="center" wrapText="1"/>
    </xf>
    <xf numFmtId="0" fontId="45" fillId="0" borderId="89" xfId="0" applyFont="1" applyFill="1" applyBorder="1" applyAlignment="1">
      <alignment vertical="center" wrapText="1"/>
    </xf>
    <xf numFmtId="0" fontId="45" fillId="0" borderId="17" xfId="0" applyFont="1" applyFill="1" applyBorder="1" applyAlignment="1">
      <alignment vertical="center" wrapText="1"/>
    </xf>
    <xf numFmtId="3" fontId="45" fillId="0" borderId="17" xfId="0" applyNumberFormat="1" applyFont="1" applyFill="1" applyBorder="1" applyAlignment="1">
      <alignment vertical="center"/>
    </xf>
    <xf numFmtId="0" fontId="45" fillId="0" borderId="84" xfId="0" applyFont="1" applyFill="1" applyBorder="1" applyAlignment="1">
      <alignment horizontal="center" vertical="center" wrapText="1"/>
    </xf>
    <xf numFmtId="0" fontId="45" fillId="0" borderId="10" xfId="60" applyFont="1" applyFill="1" applyBorder="1" applyAlignment="1">
      <alignment horizontal="center" vertical="center"/>
      <protection/>
    </xf>
    <xf numFmtId="0" fontId="45" fillId="0" borderId="10" xfId="60" applyFont="1" applyFill="1" applyBorder="1" applyAlignment="1">
      <alignment horizontal="center" vertical="center" wrapText="1"/>
      <protection/>
    </xf>
    <xf numFmtId="0" fontId="45" fillId="0" borderId="10" xfId="60" applyFont="1" applyFill="1" applyBorder="1" applyAlignment="1">
      <alignment vertical="center" wrapText="1"/>
      <protection/>
    </xf>
    <xf numFmtId="3" fontId="45" fillId="0" borderId="10" xfId="60" applyNumberFormat="1" applyFont="1" applyFill="1" applyBorder="1" applyAlignment="1">
      <alignment vertical="center"/>
      <protection/>
    </xf>
    <xf numFmtId="0" fontId="45" fillId="0" borderId="18" xfId="61" applyFont="1" applyFill="1" applyBorder="1" applyAlignment="1">
      <alignment horizontal="center" vertical="center"/>
      <protection/>
    </xf>
    <xf numFmtId="0" fontId="45" fillId="0" borderId="18" xfId="61" applyFont="1" applyFill="1" applyBorder="1" applyAlignment="1">
      <alignment horizontal="center" vertical="center" wrapText="1"/>
      <protection/>
    </xf>
    <xf numFmtId="0" fontId="45" fillId="0" borderId="18" xfId="61" applyFont="1" applyFill="1" applyBorder="1" applyAlignment="1">
      <alignment horizontal="left" vertical="top" wrapText="1"/>
      <protection/>
    </xf>
    <xf numFmtId="3" fontId="45" fillId="0" borderId="18" xfId="61" applyNumberFormat="1" applyFont="1" applyFill="1" applyBorder="1" applyAlignment="1">
      <alignment vertical="center"/>
      <protection/>
    </xf>
    <xf numFmtId="0" fontId="45" fillId="0" borderId="0" xfId="61" applyFont="1" applyFill="1" applyAlignment="1">
      <alignment vertical="center"/>
      <protection/>
    </xf>
    <xf numFmtId="0" fontId="45" fillId="0" borderId="90" xfId="0" applyFont="1" applyFill="1" applyBorder="1" applyAlignment="1">
      <alignment horizontal="center" vertical="center"/>
    </xf>
    <xf numFmtId="0" fontId="45" fillId="0" borderId="90" xfId="0" applyFont="1" applyFill="1" applyBorder="1" applyAlignment="1">
      <alignment horizontal="center" vertical="center" wrapText="1"/>
    </xf>
    <xf numFmtId="0" fontId="45" fillId="0" borderId="91" xfId="0" applyFont="1" applyFill="1" applyBorder="1" applyAlignment="1">
      <alignment vertical="center" wrapText="1"/>
    </xf>
    <xf numFmtId="3" fontId="45" fillId="0" borderId="90" xfId="0" applyNumberFormat="1" applyFont="1" applyFill="1" applyBorder="1" applyAlignment="1">
      <alignment vertical="center"/>
    </xf>
    <xf numFmtId="0" fontId="45" fillId="0" borderId="84" xfId="0" applyFont="1" applyFill="1" applyBorder="1" applyAlignment="1">
      <alignment horizontal="center" vertical="center"/>
    </xf>
    <xf numFmtId="0" fontId="45" fillId="0" borderId="92" xfId="0" applyFont="1" applyFill="1" applyBorder="1" applyAlignment="1">
      <alignment vertical="center" wrapText="1"/>
    </xf>
    <xf numFmtId="3" fontId="45" fillId="0" borderId="84" xfId="0" applyNumberFormat="1" applyFont="1" applyFill="1" applyBorder="1" applyAlignment="1">
      <alignment vertical="center"/>
    </xf>
    <xf numFmtId="49" fontId="45" fillId="0" borderId="88" xfId="0" applyNumberFormat="1" applyFont="1" applyFill="1" applyBorder="1" applyAlignment="1">
      <alignment horizontal="center" vertical="center"/>
    </xf>
    <xf numFmtId="0" fontId="45" fillId="0" borderId="93" xfId="0" applyFont="1" applyFill="1" applyBorder="1" applyAlignment="1">
      <alignment vertical="center" wrapText="1"/>
    </xf>
    <xf numFmtId="0" fontId="39" fillId="24" borderId="0" xfId="52" applyNumberFormat="1" applyFont="1" applyFill="1" applyBorder="1" applyAlignment="1" applyProtection="1">
      <alignment horizontal="left"/>
      <protection locked="0"/>
    </xf>
    <xf numFmtId="0" fontId="61" fillId="24" borderId="0" xfId="52" applyNumberFormat="1" applyFont="1" applyFill="1" applyBorder="1" applyAlignment="1" applyProtection="1">
      <alignment horizontal="right" wrapText="1"/>
      <protection locked="0"/>
    </xf>
    <xf numFmtId="0" fontId="64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57" applyFont="1" applyFill="1" applyBorder="1" applyAlignment="1">
      <alignment horizontal="left"/>
      <protection/>
    </xf>
    <xf numFmtId="0" fontId="41" fillId="26" borderId="18" xfId="0" applyFont="1" applyFill="1" applyBorder="1" applyAlignment="1">
      <alignment horizontal="center" vertical="center" wrapText="1"/>
    </xf>
    <xf numFmtId="0" fontId="41" fillId="27" borderId="1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61" fillId="24" borderId="0" xfId="52" applyNumberFormat="1" applyFont="1" applyFill="1" applyBorder="1" applyAlignment="1" applyProtection="1">
      <alignment horizontal="left"/>
      <protection locked="0"/>
    </xf>
    <xf numFmtId="0" fontId="66" fillId="24" borderId="0" xfId="62" applyFont="1" applyFill="1">
      <alignment/>
      <protection/>
    </xf>
    <xf numFmtId="0" fontId="63" fillId="0" borderId="0" xfId="62" applyFont="1" applyFill="1">
      <alignment/>
      <protection/>
    </xf>
    <xf numFmtId="3" fontId="61" fillId="24" borderId="0" xfId="52" applyNumberFormat="1" applyFont="1" applyFill="1" applyBorder="1" applyAlignment="1" applyProtection="1">
      <alignment horizontal="left"/>
      <protection locked="0"/>
    </xf>
    <xf numFmtId="3" fontId="66" fillId="24" borderId="0" xfId="62" applyNumberFormat="1" applyFont="1" applyFill="1">
      <alignment/>
      <protection/>
    </xf>
    <xf numFmtId="3" fontId="63" fillId="0" borderId="0" xfId="62" applyNumberFormat="1" applyFont="1" applyFill="1">
      <alignment/>
      <protection/>
    </xf>
    <xf numFmtId="3" fontId="61" fillId="24" borderId="0" xfId="52" applyNumberFormat="1" applyFont="1" applyFill="1" applyBorder="1" applyAlignment="1" applyProtection="1">
      <alignment horizontal="center"/>
      <protection locked="0"/>
    </xf>
    <xf numFmtId="3" fontId="66" fillId="24" borderId="0" xfId="62" applyNumberFormat="1" applyFont="1" applyFill="1" applyAlignment="1">
      <alignment horizontal="center"/>
      <protection/>
    </xf>
    <xf numFmtId="3" fontId="63" fillId="0" borderId="0" xfId="62" applyNumberFormat="1" applyFont="1" applyFill="1" applyAlignment="1">
      <alignment horizontal="center"/>
      <protection/>
    </xf>
    <xf numFmtId="0" fontId="22" fillId="0" borderId="0" xfId="63" applyFont="1" applyFill="1" applyBorder="1" applyAlignment="1">
      <alignment/>
      <protection/>
    </xf>
    <xf numFmtId="4" fontId="0" fillId="0" borderId="13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39" fillId="24" borderId="0" xfId="54" applyNumberFormat="1" applyFont="1" applyFill="1" applyBorder="1" applyAlignment="1" applyProtection="1">
      <alignment horizontal="left"/>
      <protection locked="0"/>
    </xf>
    <xf numFmtId="0" fontId="1" fillId="0" borderId="0" xfId="55">
      <alignment/>
      <protection/>
    </xf>
    <xf numFmtId="0" fontId="1" fillId="0" borderId="0" xfId="55" applyAlignment="1">
      <alignment horizontal="left" vertical="top"/>
      <protection/>
    </xf>
    <xf numFmtId="0" fontId="53" fillId="0" borderId="67" xfId="55" applyFont="1" applyFill="1" applyBorder="1" applyAlignment="1">
      <alignment vertical="top"/>
      <protection/>
    </xf>
    <xf numFmtId="0" fontId="53" fillId="0" borderId="18" xfId="55" applyFont="1" applyFill="1" applyBorder="1" applyAlignment="1">
      <alignment horizontal="left" vertical="top"/>
      <protection/>
    </xf>
    <xf numFmtId="0" fontId="28" fillId="0" borderId="0" xfId="55" applyFont="1" applyAlignment="1">
      <alignment horizontal="left" vertical="top"/>
      <protection/>
    </xf>
    <xf numFmtId="0" fontId="1" fillId="0" borderId="0" xfId="55" applyFont="1">
      <alignment/>
      <protection/>
    </xf>
    <xf numFmtId="0" fontId="53" fillId="0" borderId="94" xfId="55" applyFont="1" applyFill="1" applyBorder="1" applyAlignment="1">
      <alignment vertical="top"/>
      <protection/>
    </xf>
    <xf numFmtId="0" fontId="28" fillId="0" borderId="0" xfId="55" applyFont="1" applyAlignment="1">
      <alignment horizontal="left" vertical="top" wrapText="1"/>
      <protection/>
    </xf>
    <xf numFmtId="49" fontId="1" fillId="0" borderId="95" xfId="55" applyNumberFormat="1" applyBorder="1" applyAlignment="1" applyProtection="1">
      <alignment horizontal="center" vertical="center"/>
      <protection locked="0"/>
    </xf>
    <xf numFmtId="0" fontId="1" fillId="0" borderId="96" xfId="55" applyBorder="1" applyAlignment="1" applyProtection="1">
      <alignment horizontal="center" vertical="center"/>
      <protection locked="0"/>
    </xf>
    <xf numFmtId="0" fontId="1" fillId="0" borderId="0" xfId="55" applyFont="1" applyAlignment="1">
      <alignment horizontal="center" vertical="center"/>
      <protection/>
    </xf>
    <xf numFmtId="0" fontId="1" fillId="0" borderId="0" xfId="55" applyAlignment="1">
      <alignment horizontal="center" vertical="center"/>
      <protection/>
    </xf>
    <xf numFmtId="4" fontId="28" fillId="24" borderId="18" xfId="55" applyNumberFormat="1" applyFont="1" applyFill="1" applyBorder="1" applyAlignment="1">
      <alignment horizontal="center" vertical="center"/>
      <protection/>
    </xf>
    <xf numFmtId="0" fontId="1" fillId="24" borderId="0" xfId="55" applyFill="1" applyAlignment="1">
      <alignment horizontal="left" vertical="center"/>
      <protection/>
    </xf>
    <xf numFmtId="0" fontId="1" fillId="24" borderId="0" xfId="55" applyFill="1" applyAlignment="1">
      <alignment vertical="center"/>
      <protection/>
    </xf>
    <xf numFmtId="0" fontId="53" fillId="0" borderId="97" xfId="55" applyFont="1" applyFill="1" applyBorder="1" applyAlignment="1">
      <alignment horizontal="center" vertical="center" wrapText="1"/>
      <protection/>
    </xf>
    <xf numFmtId="0" fontId="53" fillId="0" borderId="18" xfId="55" applyFont="1" applyFill="1" applyBorder="1" applyAlignment="1">
      <alignment horizontal="center" vertical="center" wrapText="1"/>
      <protection/>
    </xf>
    <xf numFmtId="4" fontId="44" fillId="0" borderId="44" xfId="60" applyNumberFormat="1" applyFont="1" applyFill="1" applyBorder="1" applyAlignment="1">
      <alignment horizontal="center" vertical="center"/>
      <protection/>
    </xf>
    <xf numFmtId="4" fontId="45" fillId="0" borderId="58" xfId="60" applyNumberFormat="1" applyFont="1" applyFill="1" applyBorder="1" applyAlignment="1">
      <alignment horizontal="center" vertical="center"/>
      <protection/>
    </xf>
    <xf numFmtId="4" fontId="45" fillId="0" borderId="98" xfId="60" applyNumberFormat="1" applyFont="1" applyFill="1" applyBorder="1" applyAlignment="1">
      <alignment horizontal="center" vertical="center"/>
      <protection/>
    </xf>
    <xf numFmtId="4" fontId="51" fillId="0" borderId="99" xfId="60" applyNumberFormat="1" applyFont="1" applyFill="1" applyBorder="1" applyAlignment="1">
      <alignment horizontal="center" vertical="center"/>
      <protection/>
    </xf>
    <xf numFmtId="3" fontId="45" fillId="0" borderId="0" xfId="0" applyNumberFormat="1" applyFont="1" applyFill="1" applyAlignment="1">
      <alignment/>
    </xf>
    <xf numFmtId="0" fontId="45" fillId="0" borderId="18" xfId="0" applyFont="1" applyFill="1" applyBorder="1" applyAlignment="1">
      <alignment vertical="center" wrapText="1"/>
    </xf>
    <xf numFmtId="3" fontId="45" fillId="0" borderId="18" xfId="0" applyNumberFormat="1" applyFont="1" applyFill="1" applyBorder="1" applyAlignment="1">
      <alignment vertical="center"/>
    </xf>
    <xf numFmtId="49" fontId="28" fillId="24" borderId="100" xfId="55" applyNumberFormat="1" applyFont="1" applyFill="1" applyBorder="1" applyAlignment="1" applyProtection="1">
      <alignment horizontal="right" vertical="center"/>
      <protection locked="0"/>
    </xf>
    <xf numFmtId="0" fontId="39" fillId="0" borderId="0" xfId="0" applyNumberFormat="1" applyFont="1" applyFill="1" applyBorder="1" applyAlignment="1" applyProtection="1">
      <alignment horizontal="left"/>
      <protection locked="0"/>
    </xf>
    <xf numFmtId="49" fontId="68" fillId="28" borderId="10" xfId="0" applyNumberFormat="1" applyFont="1" applyFill="1" applyBorder="1" applyAlignment="1" applyProtection="1">
      <alignment horizontal="center" vertical="center" wrapText="1"/>
      <protection locked="0"/>
    </xf>
    <xf numFmtId="49" fontId="37" fillId="25" borderId="89" xfId="52" applyNumberFormat="1" applyFont="1" applyFill="1" applyBorder="1" applyAlignment="1" applyProtection="1">
      <alignment vertical="center" wrapText="1"/>
      <protection locked="0"/>
    </xf>
    <xf numFmtId="49" fontId="56" fillId="28" borderId="10" xfId="0" applyNumberFormat="1" applyFont="1" applyFill="1" applyBorder="1" applyAlignment="1" applyProtection="1">
      <alignment horizontal="center" vertical="center" wrapText="1"/>
      <protection locked="0"/>
    </xf>
    <xf numFmtId="49" fontId="68" fillId="28" borderId="27" xfId="0" applyNumberFormat="1" applyFont="1" applyFill="1" applyBorder="1" applyAlignment="1" applyProtection="1">
      <alignment horizontal="center" vertical="center" wrapText="1"/>
      <protection locked="0"/>
    </xf>
    <xf numFmtId="49" fontId="69" fillId="28" borderId="10" xfId="0" applyNumberFormat="1" applyFont="1" applyFill="1" applyBorder="1" applyAlignment="1" applyProtection="1">
      <alignment horizontal="center" vertical="center" wrapText="1"/>
      <protection locked="0"/>
    </xf>
    <xf numFmtId="49" fontId="69" fillId="28" borderId="27" xfId="0" applyNumberFormat="1" applyFont="1" applyFill="1" applyBorder="1" applyAlignment="1" applyProtection="1">
      <alignment horizontal="center" vertical="center" wrapText="1"/>
      <protection locked="0"/>
    </xf>
    <xf numFmtId="0" fontId="54" fillId="24" borderId="0" xfId="53" applyNumberFormat="1" applyFont="1" applyFill="1" applyBorder="1" applyAlignment="1" applyProtection="1">
      <alignment horizontal="right"/>
      <protection locked="0"/>
    </xf>
    <xf numFmtId="4" fontId="28" fillId="24" borderId="18" xfId="55" applyNumberFormat="1" applyFont="1" applyFill="1" applyBorder="1" applyAlignment="1">
      <alignment horizontal="right" vertical="center"/>
      <protection/>
    </xf>
    <xf numFmtId="0" fontId="67" fillId="0" borderId="18" xfId="55" applyFont="1" applyFill="1" applyBorder="1" applyAlignment="1">
      <alignment horizontal="left" vertical="top"/>
      <protection/>
    </xf>
    <xf numFmtId="0" fontId="1" fillId="0" borderId="96" xfId="55" applyBorder="1" applyAlignment="1" applyProtection="1">
      <alignment horizontal="center" vertical="center" wrapText="1"/>
      <protection locked="0"/>
    </xf>
    <xf numFmtId="0" fontId="1" fillId="0" borderId="18" xfId="55" applyBorder="1" applyAlignment="1">
      <alignment horizontal="center" vertical="center"/>
      <protection/>
    </xf>
    <xf numFmtId="4" fontId="39" fillId="0" borderId="96" xfId="55" applyNumberFormat="1" applyFont="1" applyFill="1" applyBorder="1" applyAlignment="1">
      <alignment horizontal="center" vertical="center"/>
      <protection/>
    </xf>
    <xf numFmtId="4" fontId="28" fillId="0" borderId="18" xfId="55" applyNumberFormat="1" applyFont="1" applyBorder="1" applyAlignment="1" applyProtection="1">
      <alignment vertical="center"/>
      <protection locked="0"/>
    </xf>
    <xf numFmtId="0" fontId="39" fillId="0" borderId="18" xfId="55" applyFont="1" applyFill="1" applyBorder="1" applyAlignment="1">
      <alignment horizontal="center" vertical="center"/>
      <protection/>
    </xf>
    <xf numFmtId="49" fontId="1" fillId="0" borderId="18" xfId="55" applyNumberFormat="1" applyFont="1" applyBorder="1" applyAlignment="1" applyProtection="1">
      <alignment horizontal="center" vertical="center"/>
      <protection locked="0"/>
    </xf>
    <xf numFmtId="0" fontId="1" fillId="0" borderId="18" xfId="55" applyFont="1" applyBorder="1" applyAlignment="1" applyProtection="1">
      <alignment horizontal="center" vertical="center"/>
      <protection locked="0"/>
    </xf>
    <xf numFmtId="0" fontId="1" fillId="0" borderId="18" xfId="55" applyBorder="1" applyAlignment="1" applyProtection="1">
      <alignment horizontal="center" vertical="center" wrapText="1"/>
      <protection locked="0"/>
    </xf>
    <xf numFmtId="4" fontId="67" fillId="0" borderId="18" xfId="55" applyNumberFormat="1" applyFont="1" applyFill="1" applyBorder="1" applyAlignment="1">
      <alignment horizontal="center" vertical="top"/>
      <protection/>
    </xf>
    <xf numFmtId="49" fontId="1" fillId="0" borderId="18" xfId="55" applyNumberFormat="1" applyFont="1" applyBorder="1" applyAlignment="1" applyProtection="1">
      <alignment horizontal="center"/>
      <protection locked="0"/>
    </xf>
    <xf numFmtId="0" fontId="1" fillId="0" borderId="18" xfId="55" applyFont="1" applyBorder="1" applyAlignment="1" applyProtection="1">
      <alignment horizontal="center"/>
      <protection locked="0"/>
    </xf>
    <xf numFmtId="4" fontId="1" fillId="0" borderId="18" xfId="55" applyNumberFormat="1" applyBorder="1" applyAlignment="1">
      <alignment horizontal="center" vertical="top"/>
      <protection/>
    </xf>
    <xf numFmtId="49" fontId="1" fillId="0" borderId="95" xfId="55" applyNumberFormat="1" applyBorder="1" applyAlignment="1" applyProtection="1">
      <alignment horizontal="center"/>
      <protection locked="0"/>
    </xf>
    <xf numFmtId="0" fontId="1" fillId="0" borderId="96" xfId="55" applyBorder="1" applyAlignment="1" applyProtection="1">
      <alignment horizontal="center"/>
      <protection locked="0"/>
    </xf>
    <xf numFmtId="49" fontId="1" fillId="0" borderId="18" xfId="55" applyNumberFormat="1" applyBorder="1" applyAlignment="1" applyProtection="1">
      <alignment horizontal="center"/>
      <protection locked="0"/>
    </xf>
    <xf numFmtId="0" fontId="1" fillId="0" borderId="18" xfId="55" applyBorder="1" applyAlignment="1" applyProtection="1">
      <alignment horizontal="center"/>
      <protection locked="0"/>
    </xf>
    <xf numFmtId="49" fontId="1" fillId="0" borderId="18" xfId="55" applyNumberFormat="1" applyBorder="1" applyAlignment="1" applyProtection="1">
      <alignment horizontal="center" vertical="center"/>
      <protection locked="0"/>
    </xf>
    <xf numFmtId="0" fontId="1" fillId="0" borderId="18" xfId="55" applyBorder="1" applyAlignment="1" applyProtection="1">
      <alignment horizontal="center" vertical="center"/>
      <protection locked="0"/>
    </xf>
    <xf numFmtId="0" fontId="71" fillId="0" borderId="18" xfId="0" applyFont="1" applyFill="1" applyBorder="1" applyAlignment="1">
      <alignment horizontal="center" vertical="center" wrapText="1"/>
    </xf>
    <xf numFmtId="164" fontId="70" fillId="0" borderId="18" xfId="42" applyNumberFormat="1" applyFont="1" applyFill="1" applyBorder="1" applyAlignment="1">
      <alignment horizontal="center" vertical="center" wrapText="1"/>
    </xf>
    <xf numFmtId="0" fontId="70" fillId="0" borderId="18" xfId="42" applyNumberFormat="1" applyFont="1" applyFill="1" applyBorder="1" applyAlignment="1">
      <alignment horizontal="center" vertical="center" wrapText="1"/>
    </xf>
    <xf numFmtId="4" fontId="71" fillId="0" borderId="18" xfId="42" applyNumberFormat="1" applyFont="1" applyFill="1" applyBorder="1" applyAlignment="1">
      <alignment horizontal="center" vertical="center" wrapText="1"/>
    </xf>
    <xf numFmtId="4" fontId="70" fillId="0" borderId="18" xfId="4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" fontId="70" fillId="0" borderId="18" xfId="0" applyNumberFormat="1" applyFont="1" applyFill="1" applyBorder="1" applyAlignment="1">
      <alignment horizontal="center" vertical="center" wrapText="1"/>
    </xf>
    <xf numFmtId="0" fontId="70" fillId="0" borderId="18" xfId="0" applyFont="1" applyBorder="1" applyAlignment="1">
      <alignment wrapText="1"/>
    </xf>
    <xf numFmtId="4" fontId="1" fillId="0" borderId="0" xfId="0" applyNumberFormat="1" applyFont="1" applyAlignment="1">
      <alignment/>
    </xf>
    <xf numFmtId="0" fontId="70" fillId="0" borderId="18" xfId="0" applyFont="1" applyBorder="1" applyAlignment="1">
      <alignment horizontal="left" vertical="center" wrapText="1"/>
    </xf>
    <xf numFmtId="0" fontId="70" fillId="0" borderId="18" xfId="42" applyNumberFormat="1" applyFont="1" applyFill="1" applyBorder="1" applyAlignment="1">
      <alignment horizontal="center" wrapText="1"/>
    </xf>
    <xf numFmtId="4" fontId="70" fillId="0" borderId="18" xfId="0" applyNumberFormat="1" applyFont="1" applyBorder="1" applyAlignment="1">
      <alignment horizontal="center" vertical="center"/>
    </xf>
    <xf numFmtId="0" fontId="70" fillId="0" borderId="18" xfId="0" applyFont="1" applyBorder="1" applyAlignment="1">
      <alignment vertical="center" wrapText="1"/>
    </xf>
    <xf numFmtId="0" fontId="70" fillId="0" borderId="18" xfId="0" applyFont="1" applyFill="1" applyBorder="1" applyAlignment="1">
      <alignment wrapText="1"/>
    </xf>
    <xf numFmtId="0" fontId="86" fillId="0" borderId="0" xfId="0" applyFont="1" applyAlignment="1">
      <alignment/>
    </xf>
    <xf numFmtId="0" fontId="70" fillId="0" borderId="18" xfId="0" applyFont="1" applyBorder="1" applyAlignment="1">
      <alignment vertical="center"/>
    </xf>
    <xf numFmtId="0" fontId="72" fillId="0" borderId="18" xfId="0" applyFont="1" applyFill="1" applyBorder="1" applyAlignment="1">
      <alignment horizontal="center" vertical="center" wrapText="1"/>
    </xf>
    <xf numFmtId="164" fontId="73" fillId="0" borderId="18" xfId="42" applyNumberFormat="1" applyFont="1" applyFill="1" applyBorder="1" applyAlignment="1">
      <alignment horizontal="center" vertical="center" wrapText="1"/>
    </xf>
    <xf numFmtId="0" fontId="73" fillId="0" borderId="18" xfId="42" applyNumberFormat="1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left" vertical="top" wrapText="1"/>
    </xf>
    <xf numFmtId="4" fontId="72" fillId="0" borderId="18" xfId="42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73" fillId="0" borderId="18" xfId="0" applyFont="1" applyFill="1" applyBorder="1" applyAlignment="1">
      <alignment horizontal="left" vertical="center" wrapText="1"/>
    </xf>
    <xf numFmtId="0" fontId="73" fillId="0" borderId="18" xfId="0" applyFont="1" applyFill="1" applyBorder="1" applyAlignment="1">
      <alignment wrapText="1"/>
    </xf>
    <xf numFmtId="0" fontId="0" fillId="0" borderId="0" xfId="0" applyFont="1" applyAlignment="1">
      <alignment/>
    </xf>
    <xf numFmtId="4" fontId="72" fillId="0" borderId="18" xfId="0" applyNumberFormat="1" applyFont="1" applyFill="1" applyBorder="1" applyAlignment="1">
      <alignment horizontal="center" vertical="center" wrapText="1"/>
    </xf>
    <xf numFmtId="0" fontId="0" fillId="29" borderId="0" xfId="0" applyFill="1" applyAlignment="1">
      <alignment horizontal="left" vertical="top" wrapText="1"/>
    </xf>
    <xf numFmtId="0" fontId="87" fillId="29" borderId="101" xfId="0" applyFont="1" applyFill="1" applyBorder="1" applyAlignment="1">
      <alignment horizontal="center" vertical="center" wrapText="1"/>
    </xf>
    <xf numFmtId="0" fontId="87" fillId="29" borderId="101" xfId="0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right" vertical="center" wrapText="1"/>
    </xf>
    <xf numFmtId="3" fontId="45" fillId="0" borderId="90" xfId="0" applyNumberFormat="1" applyFont="1" applyFill="1" applyBorder="1" applyAlignment="1">
      <alignment horizontal="right" vertical="center" wrapText="1"/>
    </xf>
    <xf numFmtId="4" fontId="45" fillId="0" borderId="84" xfId="0" applyNumberFormat="1" applyFont="1" applyFill="1" applyBorder="1" applyAlignment="1">
      <alignment vertical="center"/>
    </xf>
    <xf numFmtId="4" fontId="58" fillId="0" borderId="72" xfId="0" applyNumberFormat="1" applyFont="1" applyFill="1" applyBorder="1" applyAlignment="1">
      <alignment vertical="center"/>
    </xf>
    <xf numFmtId="0" fontId="45" fillId="0" borderId="38" xfId="0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horizontal="center" vertical="center" wrapText="1"/>
    </xf>
    <xf numFmtId="0" fontId="45" fillId="0" borderId="38" xfId="0" applyFont="1" applyFill="1" applyBorder="1" applyAlignment="1">
      <alignment vertical="center" wrapText="1"/>
    </xf>
    <xf numFmtId="3" fontId="45" fillId="0" borderId="102" xfId="0" applyNumberFormat="1" applyFont="1" applyFill="1" applyBorder="1" applyAlignment="1">
      <alignment vertical="center"/>
    </xf>
    <xf numFmtId="4" fontId="0" fillId="0" borderId="0" xfId="0" applyNumberFormat="1" applyAlignment="1">
      <alignment vertical="top"/>
    </xf>
    <xf numFmtId="0" fontId="39" fillId="24" borderId="0" xfId="52" applyNumberFormat="1" applyFont="1" applyFill="1" applyBorder="1" applyAlignment="1" applyProtection="1">
      <alignment horizontal="left"/>
      <protection locked="0"/>
    </xf>
    <xf numFmtId="0" fontId="39" fillId="24" borderId="0" xfId="52" applyNumberFormat="1" applyFont="1" applyFill="1" applyBorder="1" applyAlignment="1" applyProtection="1">
      <alignment horizontal="left"/>
      <protection locked="0"/>
    </xf>
    <xf numFmtId="0" fontId="87" fillId="29" borderId="101" xfId="0" applyFont="1" applyFill="1" applyBorder="1" applyAlignment="1">
      <alignment horizontal="center" vertical="center" wrapText="1"/>
    </xf>
    <xf numFmtId="0" fontId="39" fillId="24" borderId="0" xfId="56" applyNumberFormat="1" applyFont="1" applyFill="1" applyBorder="1" applyAlignment="1" applyProtection="1">
      <alignment horizontal="left"/>
      <protection locked="0"/>
    </xf>
    <xf numFmtId="49" fontId="39" fillId="25" borderId="10" xfId="56" applyNumberFormat="1" applyFont="1" applyFill="1" applyBorder="1" applyAlignment="1" applyProtection="1">
      <alignment horizontal="center" vertical="center" wrapText="1"/>
      <protection locked="0"/>
    </xf>
    <xf numFmtId="49" fontId="39" fillId="25" borderId="10" xfId="56" applyNumberFormat="1" applyFont="1" applyFill="1" applyBorder="1" applyAlignment="1" applyProtection="1">
      <alignment horizontal="center" vertical="center" wrapText="1"/>
      <protection locked="0"/>
    </xf>
    <xf numFmtId="0" fontId="74" fillId="24" borderId="0" xfId="56" applyNumberFormat="1" applyFont="1" applyFill="1" applyBorder="1" applyAlignment="1" applyProtection="1">
      <alignment horizontal="left"/>
      <protection locked="0"/>
    </xf>
    <xf numFmtId="49" fontId="74" fillId="25" borderId="10" xfId="56" applyNumberFormat="1" applyFont="1" applyFill="1" applyBorder="1" applyAlignment="1" applyProtection="1">
      <alignment horizontal="center" vertical="center" wrapText="1"/>
      <protection locked="0"/>
    </xf>
    <xf numFmtId="49" fontId="74" fillId="25" borderId="10" xfId="56" applyNumberFormat="1" applyFont="1" applyFill="1" applyBorder="1" applyAlignment="1" applyProtection="1">
      <alignment horizontal="center" vertical="center" wrapText="1"/>
      <protection locked="0"/>
    </xf>
    <xf numFmtId="0" fontId="61" fillId="24" borderId="0" xfId="56" applyNumberFormat="1" applyFont="1" applyFill="1" applyBorder="1" applyAlignment="1" applyProtection="1">
      <alignment horizontal="left"/>
      <protection locked="0"/>
    </xf>
    <xf numFmtId="49" fontId="61" fillId="25" borderId="10" xfId="56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52" applyNumberFormat="1" applyFont="1" applyFill="1" applyBorder="1" applyAlignment="1" applyProtection="1">
      <alignment wrapText="1"/>
      <protection locked="0"/>
    </xf>
    <xf numFmtId="49" fontId="37" fillId="25" borderId="0" xfId="52" applyNumberFormat="1" applyFont="1" applyFill="1" applyBorder="1" applyAlignment="1" applyProtection="1">
      <alignment vertical="center" wrapText="1"/>
      <protection locked="0"/>
    </xf>
    <xf numFmtId="0" fontId="75" fillId="24" borderId="0" xfId="56" applyNumberFormat="1" applyFont="1" applyFill="1" applyBorder="1" applyAlignment="1" applyProtection="1">
      <alignment horizontal="left"/>
      <protection locked="0"/>
    </xf>
    <xf numFmtId="49" fontId="75" fillId="25" borderId="10" xfId="56" applyNumberFormat="1" applyFont="1" applyFill="1" applyBorder="1" applyAlignment="1" applyProtection="1">
      <alignment horizontal="center" vertical="center" wrapText="1"/>
      <protection locked="0"/>
    </xf>
    <xf numFmtId="4" fontId="50" fillId="24" borderId="0" xfId="52" applyNumberFormat="1" applyFont="1" applyFill="1" applyAlignment="1">
      <alignment wrapText="1"/>
    </xf>
    <xf numFmtId="0" fontId="27" fillId="29" borderId="0" xfId="0" applyFont="1" applyFill="1" applyAlignment="1">
      <alignment horizontal="left" vertical="top" wrapText="1"/>
    </xf>
    <xf numFmtId="0" fontId="88" fillId="29" borderId="101" xfId="0" applyFont="1" applyFill="1" applyBorder="1" applyAlignment="1">
      <alignment horizontal="center" vertical="center" wrapText="1"/>
    </xf>
    <xf numFmtId="207" fontId="88" fillId="29" borderId="101" xfId="0" applyNumberFormat="1" applyFont="1" applyFill="1" applyBorder="1" applyAlignment="1">
      <alignment horizontal="right" vertical="center" wrapText="1"/>
    </xf>
    <xf numFmtId="0" fontId="77" fillId="29" borderId="0" xfId="0" applyFont="1" applyFill="1" applyAlignment="1">
      <alignment horizontal="left" vertical="top" wrapText="1"/>
    </xf>
    <xf numFmtId="207" fontId="89" fillId="29" borderId="101" xfId="0" applyNumberFormat="1" applyFont="1" applyFill="1" applyBorder="1" applyAlignment="1">
      <alignment horizontal="right" vertical="center" wrapText="1"/>
    </xf>
    <xf numFmtId="49" fontId="69" fillId="28" borderId="84" xfId="0" applyNumberFormat="1" applyFont="1" applyFill="1" applyBorder="1" applyAlignment="1" applyProtection="1">
      <alignment horizontal="center" vertical="center" wrapText="1"/>
      <protection locked="0"/>
    </xf>
    <xf numFmtId="49" fontId="69" fillId="28" borderId="88" xfId="0" applyNumberFormat="1" applyFont="1" applyFill="1" applyBorder="1" applyAlignment="1" applyProtection="1">
      <alignment horizontal="center" vertical="center" wrapText="1"/>
      <protection locked="0"/>
    </xf>
    <xf numFmtId="49" fontId="52" fillId="25" borderId="18" xfId="52" applyNumberFormat="1" applyFont="1" applyFill="1" applyBorder="1" applyAlignment="1" applyProtection="1">
      <alignment horizontal="center" vertical="center" wrapText="1"/>
      <protection locked="0"/>
    </xf>
    <xf numFmtId="0" fontId="70" fillId="0" borderId="18" xfId="0" applyFont="1" applyBorder="1" applyAlignment="1">
      <alignment horizontal="justify" wrapText="1"/>
    </xf>
    <xf numFmtId="0" fontId="70" fillId="0" borderId="18" xfId="0" applyFont="1" applyBorder="1" applyAlignment="1">
      <alignment/>
    </xf>
    <xf numFmtId="0" fontId="70" fillId="0" borderId="18" xfId="0" applyFont="1" applyBorder="1" applyAlignment="1">
      <alignment horizontal="left" vertical="center"/>
    </xf>
    <xf numFmtId="0" fontId="70" fillId="0" borderId="18" xfId="0" applyFont="1" applyBorder="1" applyAlignment="1">
      <alignment horizontal="justify"/>
    </xf>
    <xf numFmtId="4" fontId="62" fillId="0" borderId="0" xfId="0" applyNumberFormat="1" applyFont="1" applyFill="1" applyBorder="1" applyAlignment="1" applyProtection="1">
      <alignment horizontal="right" vertical="top" wrapText="1"/>
      <protection locked="0"/>
    </xf>
    <xf numFmtId="0" fontId="39" fillId="24" borderId="0" xfId="0" applyNumberFormat="1" applyFont="1" applyFill="1" applyBorder="1" applyAlignment="1" applyProtection="1">
      <alignment horizontal="left"/>
      <protection locked="0"/>
    </xf>
    <xf numFmtId="49" fontId="68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78" fillId="25" borderId="10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88" xfId="42" applyNumberFormat="1" applyFont="1" applyFill="1" applyBorder="1" applyAlignment="1" applyProtection="1">
      <alignment horizontal="right" vertical="center"/>
      <protection/>
    </xf>
    <xf numFmtId="4" fontId="33" fillId="0" borderId="88" xfId="42" applyNumberFormat="1" applyFont="1" applyFill="1" applyBorder="1" applyAlignment="1" applyProtection="1">
      <alignment horizontal="center" vertical="center"/>
      <protection/>
    </xf>
    <xf numFmtId="49" fontId="52" fillId="25" borderId="18" xfId="52" applyNumberFormat="1" applyFont="1" applyFill="1" applyBorder="1" applyAlignment="1" applyProtection="1">
      <alignment horizontal="center" vertical="center" wrapText="1"/>
      <protection locked="0"/>
    </xf>
    <xf numFmtId="49" fontId="68" fillId="28" borderId="27" xfId="0" applyNumberFormat="1" applyFont="1" applyFill="1" applyBorder="1" applyAlignment="1" applyProtection="1">
      <alignment horizontal="center" vertical="center" wrapText="1"/>
      <protection locked="0"/>
    </xf>
    <xf numFmtId="49" fontId="69" fillId="28" borderId="10" xfId="0" applyNumberFormat="1" applyFont="1" applyFill="1" applyBorder="1" applyAlignment="1" applyProtection="1">
      <alignment horizontal="center" vertical="center" wrapText="1"/>
      <protection locked="0"/>
    </xf>
    <xf numFmtId="49" fontId="68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NumberFormat="1" applyFont="1" applyFill="1" applyBorder="1" applyAlignment="1" applyProtection="1">
      <alignment horizontal="left"/>
      <protection locked="0"/>
    </xf>
    <xf numFmtId="49" fontId="69" fillId="28" borderId="27" xfId="0" applyNumberFormat="1" applyFont="1" applyFill="1" applyBorder="1" applyAlignment="1" applyProtection="1">
      <alignment horizontal="center" vertical="center" wrapText="1"/>
      <protection locked="0"/>
    </xf>
    <xf numFmtId="49" fontId="6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9" fillId="28" borderId="42" xfId="0" applyNumberFormat="1" applyFont="1" applyFill="1" applyBorder="1" applyAlignment="1" applyProtection="1">
      <alignment horizontal="center" vertical="center" wrapText="1"/>
      <protection locked="0"/>
    </xf>
    <xf numFmtId="49" fontId="69" fillId="28" borderId="103" xfId="0" applyNumberFormat="1" applyFont="1" applyFill="1" applyBorder="1" applyAlignment="1" applyProtection="1">
      <alignment horizontal="center" vertical="center" wrapText="1"/>
      <protection locked="0"/>
    </xf>
    <xf numFmtId="49" fontId="69" fillId="28" borderId="96" xfId="0" applyNumberFormat="1" applyFont="1" applyFill="1" applyBorder="1" applyAlignment="1" applyProtection="1">
      <alignment horizontal="center" vertical="center" wrapText="1"/>
      <protection locked="0"/>
    </xf>
    <xf numFmtId="49" fontId="68" fillId="28" borderId="88" xfId="0" applyNumberFormat="1" applyFont="1" applyFill="1" applyBorder="1" applyAlignment="1" applyProtection="1">
      <alignment horizontal="center" vertical="center" wrapText="1"/>
      <protection locked="0"/>
    </xf>
    <xf numFmtId="49" fontId="54" fillId="25" borderId="10" xfId="56" applyNumberFormat="1" applyFont="1" applyFill="1" applyBorder="1" applyAlignment="1" applyProtection="1">
      <alignment horizontal="right" vertical="center" wrapText="1"/>
      <protection locked="0"/>
    </xf>
    <xf numFmtId="49" fontId="54" fillId="25" borderId="10" xfId="56" applyNumberFormat="1" applyFont="1" applyFill="1" applyBorder="1" applyAlignment="1" applyProtection="1">
      <alignment horizontal="center" vertical="center" wrapText="1"/>
      <protection locked="0"/>
    </xf>
    <xf numFmtId="49" fontId="61" fillId="25" borderId="10" xfId="56" applyNumberFormat="1" applyFont="1" applyFill="1" applyBorder="1" applyAlignment="1" applyProtection="1">
      <alignment horizontal="center" vertical="center" wrapText="1"/>
      <protection locked="0"/>
    </xf>
    <xf numFmtId="49" fontId="61" fillId="25" borderId="10" xfId="56" applyNumberFormat="1" applyFont="1" applyFill="1" applyBorder="1" applyAlignment="1" applyProtection="1">
      <alignment horizontal="left" vertical="center" wrapText="1"/>
      <protection locked="0"/>
    </xf>
    <xf numFmtId="49" fontId="61" fillId="25" borderId="10" xfId="56" applyNumberFormat="1" applyFont="1" applyFill="1" applyBorder="1" applyAlignment="1" applyProtection="1">
      <alignment horizontal="right" vertical="center" wrapText="1"/>
      <protection locked="0"/>
    </xf>
    <xf numFmtId="49" fontId="53" fillId="25" borderId="0" xfId="52" applyNumberFormat="1" applyFont="1" applyFill="1" applyAlignment="1" applyProtection="1">
      <alignment horizontal="center" vertical="center" wrapText="1"/>
      <protection locked="0"/>
    </xf>
    <xf numFmtId="49" fontId="37" fillId="25" borderId="89" xfId="52" applyNumberFormat="1" applyFont="1" applyFill="1" applyBorder="1" applyAlignment="1" applyProtection="1">
      <alignment horizontal="right" vertical="center" wrapText="1"/>
      <protection locked="0"/>
    </xf>
    <xf numFmtId="0" fontId="61" fillId="24" borderId="0" xfId="56" applyNumberFormat="1" applyFont="1" applyFill="1" applyBorder="1" applyAlignment="1" applyProtection="1">
      <alignment horizontal="left"/>
      <protection locked="0"/>
    </xf>
    <xf numFmtId="49" fontId="75" fillId="25" borderId="10" xfId="56" applyNumberFormat="1" applyFont="1" applyFill="1" applyBorder="1" applyAlignment="1" applyProtection="1">
      <alignment horizontal="center" vertical="center" wrapText="1"/>
      <protection locked="0"/>
    </xf>
    <xf numFmtId="49" fontId="75" fillId="25" borderId="10" xfId="56" applyNumberFormat="1" applyFont="1" applyFill="1" applyBorder="1" applyAlignment="1" applyProtection="1">
      <alignment horizontal="left" vertical="center" wrapText="1"/>
      <protection locked="0"/>
    </xf>
    <xf numFmtId="49" fontId="75" fillId="25" borderId="10" xfId="56" applyNumberFormat="1" applyFont="1" applyFill="1" applyBorder="1" applyAlignment="1" applyProtection="1">
      <alignment horizontal="right" vertical="center" wrapText="1"/>
      <protection locked="0"/>
    </xf>
    <xf numFmtId="49" fontId="54" fillId="25" borderId="104" xfId="56" applyNumberFormat="1" applyFont="1" applyFill="1" applyBorder="1" applyAlignment="1" applyProtection="1">
      <alignment horizontal="right" vertical="center" wrapText="1"/>
      <protection locked="0"/>
    </xf>
    <xf numFmtId="49" fontId="76" fillId="25" borderId="10" xfId="56" applyNumberFormat="1" applyFont="1" applyFill="1" applyBorder="1" applyAlignment="1" applyProtection="1">
      <alignment horizontal="center" vertical="center" wrapText="1"/>
      <protection locked="0"/>
    </xf>
    <xf numFmtId="49" fontId="76" fillId="25" borderId="10" xfId="56" applyNumberFormat="1" applyFont="1" applyFill="1" applyBorder="1" applyAlignment="1" applyProtection="1">
      <alignment horizontal="left" vertical="center" wrapText="1"/>
      <protection locked="0"/>
    </xf>
    <xf numFmtId="49" fontId="76" fillId="25" borderId="10" xfId="56" applyNumberFormat="1" applyFont="1" applyFill="1" applyBorder="1" applyAlignment="1" applyProtection="1">
      <alignment horizontal="right" vertical="center" wrapText="1"/>
      <protection locked="0"/>
    </xf>
    <xf numFmtId="49" fontId="54" fillId="25" borderId="42" xfId="56" applyNumberFormat="1" applyFont="1" applyFill="1" applyBorder="1" applyAlignment="1" applyProtection="1">
      <alignment horizontal="right" vertical="center" wrapText="1"/>
      <protection locked="0"/>
    </xf>
    <xf numFmtId="49" fontId="7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74" fillId="25" borderId="10" xfId="56" applyNumberFormat="1" applyFont="1" applyFill="1" applyBorder="1" applyAlignment="1" applyProtection="1">
      <alignment horizontal="center" vertical="center" wrapText="1"/>
      <protection locked="0"/>
    </xf>
    <xf numFmtId="49" fontId="39" fillId="25" borderId="10" xfId="56" applyNumberFormat="1" applyFont="1" applyFill="1" applyBorder="1" applyAlignment="1" applyProtection="1">
      <alignment horizontal="center" vertical="center" wrapText="1"/>
      <protection locked="0"/>
    </xf>
    <xf numFmtId="49" fontId="39" fillId="25" borderId="105" xfId="56" applyNumberFormat="1" applyFont="1" applyFill="1" applyBorder="1" applyAlignment="1" applyProtection="1">
      <alignment horizontal="center" vertical="center" wrapText="1"/>
      <protection locked="0"/>
    </xf>
    <xf numFmtId="49" fontId="61" fillId="25" borderId="88" xfId="56" applyNumberFormat="1" applyFont="1" applyFill="1" applyBorder="1" applyAlignment="1" applyProtection="1">
      <alignment horizontal="left" vertical="center" wrapText="1"/>
      <protection locked="0"/>
    </xf>
    <xf numFmtId="49" fontId="61" fillId="25" borderId="88" xfId="56" applyNumberFormat="1" applyFont="1" applyFill="1" applyBorder="1" applyAlignment="1" applyProtection="1">
      <alignment horizontal="right" vertical="center" wrapText="1"/>
      <protection locked="0"/>
    </xf>
    <xf numFmtId="0" fontId="39" fillId="24" borderId="0" xfId="52" applyNumberFormat="1" applyFont="1" applyFill="1" applyBorder="1" applyAlignment="1" applyProtection="1">
      <alignment horizontal="left"/>
      <protection locked="0"/>
    </xf>
    <xf numFmtId="49" fontId="37" fillId="25" borderId="0" xfId="52" applyNumberFormat="1" applyFont="1" applyFill="1" applyBorder="1" applyAlignment="1" applyProtection="1">
      <alignment horizontal="right" vertical="center" wrapText="1"/>
      <protection locked="0"/>
    </xf>
    <xf numFmtId="49" fontId="61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78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78" fillId="25" borderId="10" xfId="0" applyNumberFormat="1" applyFont="1" applyFill="1" applyBorder="1" applyAlignment="1" applyProtection="1">
      <alignment horizontal="right" vertical="center" wrapText="1"/>
      <protection locked="0"/>
    </xf>
    <xf numFmtId="49" fontId="54" fillId="25" borderId="10" xfId="56" applyNumberFormat="1" applyFont="1" applyFill="1" applyBorder="1" applyAlignment="1" applyProtection="1">
      <alignment horizontal="center" vertical="center" wrapText="1"/>
      <protection locked="0"/>
    </xf>
    <xf numFmtId="0" fontId="38" fillId="24" borderId="0" xfId="52" applyNumberFormat="1" applyFont="1" applyFill="1" applyBorder="1" applyAlignment="1" applyProtection="1">
      <alignment horizontal="center"/>
      <protection locked="0"/>
    </xf>
    <xf numFmtId="0" fontId="53" fillId="24" borderId="0" xfId="52" applyNumberFormat="1" applyFont="1" applyFill="1" applyBorder="1" applyAlignment="1" applyProtection="1">
      <alignment horizontal="right" wrapText="1"/>
      <protection locked="0"/>
    </xf>
    <xf numFmtId="0" fontId="37" fillId="24" borderId="0" xfId="52" applyNumberFormat="1" applyFont="1" applyFill="1" applyBorder="1" applyAlignment="1" applyProtection="1">
      <alignment horizontal="right" wrapText="1"/>
      <protection locked="0"/>
    </xf>
    <xf numFmtId="0" fontId="87" fillId="29" borderId="101" xfId="0" applyFont="1" applyFill="1" applyBorder="1" applyAlignment="1">
      <alignment horizontal="center" vertical="center" wrapText="1"/>
    </xf>
    <xf numFmtId="0" fontId="88" fillId="29" borderId="101" xfId="0" applyFont="1" applyFill="1" applyBorder="1" applyAlignment="1">
      <alignment horizontal="left" vertical="center" wrapText="1"/>
    </xf>
    <xf numFmtId="207" fontId="88" fillId="29" borderId="101" xfId="0" applyNumberFormat="1" applyFont="1" applyFill="1" applyBorder="1" applyAlignment="1">
      <alignment horizontal="right" vertical="center" wrapText="1"/>
    </xf>
    <xf numFmtId="0" fontId="87" fillId="29" borderId="101" xfId="0" applyFont="1" applyFill="1" applyBorder="1" applyAlignment="1">
      <alignment horizontal="left" vertical="top" wrapText="1"/>
    </xf>
    <xf numFmtId="0" fontId="90" fillId="29" borderId="0" xfId="0" applyFont="1" applyFill="1" applyBorder="1" applyAlignment="1">
      <alignment horizontal="left" vertical="center" wrapText="1"/>
    </xf>
    <xf numFmtId="0" fontId="91" fillId="29" borderId="0" xfId="0" applyFont="1" applyFill="1" applyBorder="1" applyAlignment="1">
      <alignment horizontal="left" vertical="center" wrapText="1"/>
    </xf>
    <xf numFmtId="0" fontId="89" fillId="29" borderId="101" xfId="0" applyFont="1" applyFill="1" applyBorder="1" applyAlignment="1">
      <alignment horizontal="center" vertical="center" wrapText="1"/>
    </xf>
    <xf numFmtId="207" fontId="89" fillId="29" borderId="101" xfId="0" applyNumberFormat="1" applyFont="1" applyFill="1" applyBorder="1" applyAlignment="1">
      <alignment horizontal="right" vertical="center" wrapText="1"/>
    </xf>
    <xf numFmtId="4" fontId="50" fillId="24" borderId="0" xfId="52" applyNumberFormat="1" applyFont="1" applyFill="1" applyAlignment="1">
      <alignment horizontal="right" wrapText="1"/>
    </xf>
    <xf numFmtId="0" fontId="55" fillId="24" borderId="106" xfId="52" applyNumberFormat="1" applyFont="1" applyFill="1" applyBorder="1" applyAlignment="1" applyProtection="1">
      <alignment horizontal="center" vertical="center" wrapText="1"/>
      <protection/>
    </xf>
    <xf numFmtId="49" fontId="69" fillId="28" borderId="10" xfId="0" applyNumberFormat="1" applyFont="1" applyFill="1" applyBorder="1" applyAlignment="1" applyProtection="1">
      <alignment horizontal="left" vertical="center" wrapText="1"/>
      <protection locked="0"/>
    </xf>
    <xf numFmtId="49" fontId="69" fillId="28" borderId="10" xfId="0" applyNumberFormat="1" applyFont="1" applyFill="1" applyBorder="1" applyAlignment="1" applyProtection="1">
      <alignment horizontal="right" vertical="center" wrapText="1"/>
      <protection locked="0"/>
    </xf>
    <xf numFmtId="49" fontId="56" fillId="28" borderId="104" xfId="0" applyNumberFormat="1" applyFont="1" applyFill="1" applyBorder="1" applyAlignment="1" applyProtection="1">
      <alignment horizontal="left" vertical="center" wrapText="1"/>
      <protection locked="0"/>
    </xf>
    <xf numFmtId="49" fontId="56" fillId="28" borderId="42" xfId="0" applyNumberFormat="1" applyFont="1" applyFill="1" applyBorder="1" applyAlignment="1" applyProtection="1">
      <alignment horizontal="left" vertical="center" wrapText="1"/>
      <protection locked="0"/>
    </xf>
    <xf numFmtId="49" fontId="56" fillId="28" borderId="10" xfId="0" applyNumberFormat="1" applyFont="1" applyFill="1" applyBorder="1" applyAlignment="1" applyProtection="1">
      <alignment horizontal="right" vertical="center" wrapText="1"/>
      <protection locked="0"/>
    </xf>
    <xf numFmtId="49" fontId="69" fillId="28" borderId="104" xfId="0" applyNumberFormat="1" applyFont="1" applyFill="1" applyBorder="1" applyAlignment="1" applyProtection="1">
      <alignment horizontal="left" vertical="center" wrapText="1"/>
      <protection locked="0"/>
    </xf>
    <xf numFmtId="49" fontId="69" fillId="28" borderId="42" xfId="0" applyNumberFormat="1" applyFont="1" applyFill="1" applyBorder="1" applyAlignment="1" applyProtection="1">
      <alignment horizontal="left" vertical="center" wrapText="1"/>
      <protection locked="0"/>
    </xf>
    <xf numFmtId="49" fontId="69" fillId="28" borderId="10" xfId="0" applyNumberFormat="1" applyFont="1" applyFill="1" applyBorder="1" applyAlignment="1" applyProtection="1">
      <alignment horizontal="right" vertical="center" wrapText="1"/>
      <protection locked="0"/>
    </xf>
    <xf numFmtId="0" fontId="54" fillId="24" borderId="0" xfId="52" applyNumberFormat="1" applyFont="1" applyFill="1" applyBorder="1" applyAlignment="1" applyProtection="1">
      <alignment horizontal="center"/>
      <protection locked="0"/>
    </xf>
    <xf numFmtId="0" fontId="19" fillId="0" borderId="0" xfId="62" applyFont="1" applyFill="1" applyBorder="1" applyAlignment="1">
      <alignment horizontal="center" vertical="center" wrapText="1"/>
      <protection/>
    </xf>
    <xf numFmtId="49" fontId="39" fillId="25" borderId="89" xfId="52" applyNumberFormat="1" applyFont="1" applyFill="1" applyBorder="1" applyAlignment="1" applyProtection="1">
      <alignment horizontal="left" vertical="top" wrapText="1"/>
      <protection locked="0"/>
    </xf>
    <xf numFmtId="49" fontId="52" fillId="25" borderId="10" xfId="52" applyNumberFormat="1" applyFont="1" applyFill="1" applyBorder="1" applyAlignment="1" applyProtection="1">
      <alignment horizontal="center" vertical="center" wrapText="1"/>
      <protection locked="0"/>
    </xf>
    <xf numFmtId="0" fontId="61" fillId="24" borderId="0" xfId="52" applyNumberFormat="1" applyFont="1" applyFill="1" applyBorder="1" applyAlignment="1" applyProtection="1">
      <alignment horizontal="right" vertical="top" wrapText="1"/>
      <protection locked="0"/>
    </xf>
    <xf numFmtId="49" fontId="69" fillId="28" borderId="107" xfId="0" applyNumberFormat="1" applyFont="1" applyFill="1" applyBorder="1" applyAlignment="1" applyProtection="1">
      <alignment horizontal="left" vertical="center" wrapText="1"/>
      <protection locked="0"/>
    </xf>
    <xf numFmtId="49" fontId="69" fillId="28" borderId="108" xfId="0" applyNumberFormat="1" applyFont="1" applyFill="1" applyBorder="1" applyAlignment="1" applyProtection="1">
      <alignment horizontal="left" vertical="center" wrapText="1"/>
      <protection locked="0"/>
    </xf>
    <xf numFmtId="49" fontId="69" fillId="28" borderId="88" xfId="0" applyNumberFormat="1" applyFont="1" applyFill="1" applyBorder="1" applyAlignment="1" applyProtection="1">
      <alignment horizontal="right" vertical="center" wrapText="1"/>
      <protection locked="0"/>
    </xf>
    <xf numFmtId="49" fontId="69" fillId="28" borderId="20" xfId="0" applyNumberFormat="1" applyFont="1" applyFill="1" applyBorder="1" applyAlignment="1" applyProtection="1">
      <alignment horizontal="left" vertical="center" wrapText="1"/>
      <protection locked="0"/>
    </xf>
    <xf numFmtId="49" fontId="69" fillId="28" borderId="21" xfId="0" applyNumberFormat="1" applyFont="1" applyFill="1" applyBorder="1" applyAlignment="1" applyProtection="1">
      <alignment horizontal="left" vertical="center" wrapText="1"/>
      <protection locked="0"/>
    </xf>
    <xf numFmtId="49" fontId="69" fillId="28" borderId="19" xfId="0" applyNumberFormat="1" applyFont="1" applyFill="1" applyBorder="1" applyAlignment="1" applyProtection="1">
      <alignment horizontal="right" vertical="center" wrapText="1"/>
      <protection locked="0"/>
    </xf>
    <xf numFmtId="49" fontId="68" fillId="28" borderId="23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NumberFormat="1" applyFont="1" applyFill="1" applyBorder="1" applyAlignment="1" applyProtection="1">
      <alignment horizontal="left"/>
      <protection locked="0"/>
    </xf>
    <xf numFmtId="49" fontId="54" fillId="28" borderId="10" xfId="0" applyNumberFormat="1" applyFont="1" applyFill="1" applyBorder="1" applyAlignment="1" applyProtection="1">
      <alignment horizontal="right" vertical="center" wrapText="1"/>
      <protection locked="0"/>
    </xf>
    <xf numFmtId="49" fontId="56" fillId="28" borderId="42" xfId="0" applyNumberFormat="1" applyFont="1" applyFill="1" applyBorder="1" applyAlignment="1" applyProtection="1">
      <alignment horizontal="right" vertical="center" wrapText="1"/>
      <protection locked="0"/>
    </xf>
    <xf numFmtId="49" fontId="39" fillId="25" borderId="0" xfId="52" applyNumberFormat="1" applyFont="1" applyFill="1" applyBorder="1" applyAlignment="1" applyProtection="1">
      <alignment horizontal="left" vertical="top" wrapText="1"/>
      <protection locked="0"/>
    </xf>
    <xf numFmtId="49" fontId="52" fillId="25" borderId="18" xfId="52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NumberFormat="1" applyFont="1" applyFill="1" applyBorder="1" applyAlignment="1" applyProtection="1">
      <alignment horizontal="right" vertical="top" wrapText="1"/>
      <protection locked="0"/>
    </xf>
    <xf numFmtId="0" fontId="2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61" fillId="24" borderId="0" xfId="53" applyNumberFormat="1" applyFont="1" applyFill="1" applyBorder="1" applyAlignment="1" applyProtection="1">
      <alignment horizontal="right" vertical="top" wrapText="1"/>
      <protection locked="0"/>
    </xf>
    <xf numFmtId="0" fontId="55" fillId="0" borderId="0" xfId="55" applyFont="1" applyFill="1" applyBorder="1" applyAlignment="1">
      <alignment horizontal="center" vertical="top" wrapText="1"/>
      <protection/>
    </xf>
    <xf numFmtId="49" fontId="28" fillId="24" borderId="67" xfId="55" applyNumberFormat="1" applyFont="1" applyFill="1" applyBorder="1" applyAlignment="1">
      <alignment horizontal="center" vertical="center"/>
      <protection/>
    </xf>
    <xf numFmtId="49" fontId="28" fillId="24" borderId="96" xfId="55" applyNumberFormat="1" applyFont="1" applyFill="1" applyBorder="1" applyAlignment="1">
      <alignment horizontal="center" vertical="center"/>
      <protection/>
    </xf>
    <xf numFmtId="49" fontId="28" fillId="24" borderId="94" xfId="55" applyNumberFormat="1" applyFont="1" applyFill="1" applyBorder="1" applyAlignment="1">
      <alignment horizontal="center" vertical="center"/>
      <protection/>
    </xf>
    <xf numFmtId="0" fontId="28" fillId="24" borderId="67" xfId="55" applyFont="1" applyFill="1" applyBorder="1" applyAlignment="1">
      <alignment horizontal="center" vertical="center"/>
      <protection/>
    </xf>
    <xf numFmtId="0" fontId="28" fillId="24" borderId="96" xfId="55" applyFont="1" applyFill="1" applyBorder="1" applyAlignment="1">
      <alignment horizontal="center" vertical="center"/>
      <protection/>
    </xf>
    <xf numFmtId="0" fontId="28" fillId="24" borderId="94" xfId="55" applyFont="1" applyFill="1" applyBorder="1" applyAlignment="1">
      <alignment horizontal="center" vertical="center"/>
      <protection/>
    </xf>
    <xf numFmtId="0" fontId="28" fillId="0" borderId="67" xfId="55" applyFont="1" applyBorder="1" applyAlignment="1">
      <alignment horizontal="center" vertical="center"/>
      <protection/>
    </xf>
    <xf numFmtId="0" fontId="28" fillId="0" borderId="96" xfId="55" applyFont="1" applyBorder="1" applyAlignment="1">
      <alignment horizontal="center" vertical="center"/>
      <protection/>
    </xf>
    <xf numFmtId="0" fontId="28" fillId="0" borderId="94" xfId="55" applyFont="1" applyBorder="1" applyAlignment="1">
      <alignment horizontal="center" vertical="center"/>
      <protection/>
    </xf>
    <xf numFmtId="0" fontId="28" fillId="0" borderId="67" xfId="55" applyFont="1" applyBorder="1" applyAlignment="1">
      <alignment horizontal="center" vertical="center" wrapText="1"/>
      <protection/>
    </xf>
    <xf numFmtId="0" fontId="28" fillId="0" borderId="96" xfId="55" applyFont="1" applyBorder="1" applyAlignment="1">
      <alignment horizontal="center" vertical="center" wrapText="1"/>
      <protection/>
    </xf>
    <xf numFmtId="0" fontId="28" fillId="0" borderId="94" xfId="55" applyFont="1" applyBorder="1" applyAlignment="1">
      <alignment horizontal="center" vertical="center" wrapText="1"/>
      <protection/>
    </xf>
    <xf numFmtId="0" fontId="53" fillId="0" borderId="67" xfId="55" applyFont="1" applyFill="1" applyBorder="1" applyAlignment="1">
      <alignment horizontal="center" vertical="center"/>
      <protection/>
    </xf>
    <xf numFmtId="0" fontId="53" fillId="0" borderId="96" xfId="55" applyFont="1" applyFill="1" applyBorder="1" applyAlignment="1">
      <alignment horizontal="center" vertical="center"/>
      <protection/>
    </xf>
    <xf numFmtId="0" fontId="53" fillId="0" borderId="94" xfId="55" applyFont="1" applyFill="1" applyBorder="1" applyAlignment="1">
      <alignment horizontal="center" vertical="center"/>
      <protection/>
    </xf>
    <xf numFmtId="0" fontId="53" fillId="0" borderId="109" xfId="55" applyFont="1" applyFill="1" applyBorder="1" applyAlignment="1">
      <alignment horizontal="center" vertical="top"/>
      <protection/>
    </xf>
    <xf numFmtId="0" fontId="53" fillId="0" borderId="110" xfId="55" applyFont="1" applyFill="1" applyBorder="1" applyAlignment="1">
      <alignment horizontal="center" vertical="top"/>
      <protection/>
    </xf>
    <xf numFmtId="0" fontId="53" fillId="0" borderId="109" xfId="55" applyFont="1" applyFill="1" applyBorder="1" applyAlignment="1">
      <alignment horizontal="left" vertical="top"/>
      <protection/>
    </xf>
    <xf numFmtId="0" fontId="53" fillId="0" borderId="110" xfId="55" applyFont="1" applyFill="1" applyBorder="1" applyAlignment="1">
      <alignment horizontal="left" vertical="top"/>
      <protection/>
    </xf>
    <xf numFmtId="0" fontId="67" fillId="0" borderId="18" xfId="55" applyFont="1" applyFill="1" applyBorder="1" applyAlignment="1">
      <alignment horizontal="left" vertical="center" wrapText="1"/>
      <protection/>
    </xf>
    <xf numFmtId="49" fontId="28" fillId="24" borderId="109" xfId="55" applyNumberFormat="1" applyFont="1" applyFill="1" applyBorder="1" applyAlignment="1" applyProtection="1">
      <alignment horizontal="right" vertical="center"/>
      <protection locked="0"/>
    </xf>
    <xf numFmtId="49" fontId="28" fillId="24" borderId="100" xfId="55" applyNumberFormat="1" applyFont="1" applyFill="1" applyBorder="1" applyAlignment="1" applyProtection="1">
      <alignment horizontal="right" vertical="center"/>
      <protection locked="0"/>
    </xf>
    <xf numFmtId="49" fontId="28" fillId="24" borderId="109" xfId="55" applyNumberFormat="1" applyFont="1" applyFill="1" applyBorder="1" applyAlignment="1">
      <alignment horizontal="center" vertical="center"/>
      <protection/>
    </xf>
    <xf numFmtId="49" fontId="28" fillId="24" borderId="100" xfId="55" applyNumberFormat="1" applyFont="1" applyFill="1" applyBorder="1" applyAlignment="1">
      <alignment horizontal="center" vertical="center"/>
      <protection/>
    </xf>
    <xf numFmtId="0" fontId="53" fillId="0" borderId="18" xfId="55" applyFont="1" applyFill="1" applyBorder="1" applyAlignment="1">
      <alignment horizontal="left" vertical="top"/>
      <protection/>
    </xf>
    <xf numFmtId="0" fontId="67" fillId="0" borderId="18" xfId="55" applyFont="1" applyFill="1" applyBorder="1" applyAlignment="1">
      <alignment horizontal="left" vertical="top" wrapText="1"/>
      <protection/>
    </xf>
    <xf numFmtId="49" fontId="28" fillId="0" borderId="109" xfId="55" applyNumberFormat="1" applyFont="1" applyBorder="1" applyAlignment="1" applyProtection="1">
      <alignment horizontal="center" vertical="center"/>
      <protection locked="0"/>
    </xf>
    <xf numFmtId="49" fontId="28" fillId="0" borderId="100" xfId="55" applyNumberFormat="1" applyFont="1" applyBorder="1" applyAlignment="1" applyProtection="1">
      <alignment horizontal="center" vertical="center"/>
      <protection locked="0"/>
    </xf>
    <xf numFmtId="49" fontId="28" fillId="0" borderId="110" xfId="55" applyNumberFormat="1" applyFont="1" applyBorder="1" applyAlignment="1" applyProtection="1">
      <alignment horizontal="center" vertical="center"/>
      <protection locked="0"/>
    </xf>
    <xf numFmtId="0" fontId="42" fillId="0" borderId="93" xfId="57" applyFont="1" applyFill="1" applyBorder="1" applyAlignment="1">
      <alignment horizontal="center" vertical="top"/>
      <protection/>
    </xf>
    <xf numFmtId="0" fontId="72" fillId="0" borderId="18" xfId="0" applyFont="1" applyFill="1" applyBorder="1" applyAlignment="1">
      <alignment horizontal="right" vertical="top" wrapText="1"/>
    </xf>
    <xf numFmtId="0" fontId="72" fillId="0" borderId="109" xfId="0" applyFont="1" applyFill="1" applyBorder="1" applyAlignment="1">
      <alignment horizontal="center" vertical="center" wrapText="1"/>
    </xf>
    <xf numFmtId="0" fontId="72" fillId="0" borderId="100" xfId="0" applyFont="1" applyFill="1" applyBorder="1" applyAlignment="1">
      <alignment horizontal="center" vertical="center" wrapText="1"/>
    </xf>
    <xf numFmtId="0" fontId="72" fillId="0" borderId="110" xfId="0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right" vertical="top" wrapText="1"/>
      <protection locked="0"/>
    </xf>
    <xf numFmtId="0" fontId="37" fillId="0" borderId="0" xfId="0" applyNumberFormat="1" applyFont="1" applyFill="1" applyBorder="1" applyAlignment="1" applyProtection="1">
      <alignment horizontal="right" vertical="top" wrapText="1"/>
      <protection locked="0"/>
    </xf>
    <xf numFmtId="0" fontId="26" fillId="0" borderId="74" xfId="0" applyFont="1" applyFill="1" applyBorder="1" applyAlignment="1">
      <alignment horizontal="center" vertical="center"/>
    </xf>
    <xf numFmtId="0" fontId="26" fillId="0" borderId="11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112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0" fillId="0" borderId="113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49" fontId="1" fillId="0" borderId="114" xfId="0" applyNumberFormat="1" applyFont="1" applyFill="1" applyBorder="1" applyAlignment="1">
      <alignment horizontal="left" vertical="center" wrapText="1"/>
    </xf>
    <xf numFmtId="49" fontId="1" fillId="0" borderId="115" xfId="0" applyNumberFormat="1" applyFont="1" applyFill="1" applyBorder="1" applyAlignment="1">
      <alignment horizontal="left" vertical="center" wrapText="1"/>
    </xf>
    <xf numFmtId="0" fontId="26" fillId="0" borderId="104" xfId="0" applyFont="1" applyFill="1" applyBorder="1" applyAlignment="1">
      <alignment horizontal="right" vertical="center"/>
    </xf>
    <xf numFmtId="0" fontId="26" fillId="0" borderId="41" xfId="0" applyFont="1" applyFill="1" applyBorder="1" applyAlignment="1">
      <alignment horizontal="right" vertical="center"/>
    </xf>
    <xf numFmtId="0" fontId="26" fillId="0" borderId="42" xfId="0" applyFont="1" applyFill="1" applyBorder="1" applyAlignment="1">
      <alignment horizontal="right" vertical="center"/>
    </xf>
    <xf numFmtId="0" fontId="29" fillId="0" borderId="104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3" fillId="0" borderId="10" xfId="61" applyFont="1" applyFill="1" applyBorder="1" applyAlignment="1">
      <alignment horizontal="center" vertical="center" wrapText="1"/>
      <protection/>
    </xf>
    <xf numFmtId="0" fontId="23" fillId="0" borderId="17" xfId="61" applyFont="1" applyFill="1" applyBorder="1" applyAlignment="1">
      <alignment horizontal="center" vertical="center"/>
      <protection/>
    </xf>
    <xf numFmtId="0" fontId="23" fillId="0" borderId="27" xfId="61" applyFont="1" applyFill="1" applyBorder="1" applyAlignment="1">
      <alignment horizontal="center" vertical="center"/>
      <protection/>
    </xf>
    <xf numFmtId="0" fontId="23" fillId="0" borderId="19" xfId="61" applyFont="1" applyFill="1" applyBorder="1" applyAlignment="1">
      <alignment horizontal="center" vertical="center"/>
      <protection/>
    </xf>
    <xf numFmtId="0" fontId="26" fillId="0" borderId="74" xfId="61" applyFont="1" applyBorder="1" applyAlignment="1">
      <alignment horizontal="right" vertical="center"/>
      <protection/>
    </xf>
    <xf numFmtId="0" fontId="26" fillId="0" borderId="24" xfId="61" applyFont="1" applyBorder="1" applyAlignment="1">
      <alignment horizontal="right" vertical="center"/>
      <protection/>
    </xf>
    <xf numFmtId="0" fontId="26" fillId="0" borderId="116" xfId="61" applyFont="1" applyBorder="1" applyAlignment="1">
      <alignment horizontal="right" vertical="center"/>
      <protection/>
    </xf>
    <xf numFmtId="0" fontId="25" fillId="0" borderId="0" xfId="61" applyFont="1" applyBorder="1" applyAlignment="1">
      <alignment horizontal="center" vertical="center" wrapText="1"/>
      <protection/>
    </xf>
    <xf numFmtId="0" fontId="23" fillId="0" borderId="10" xfId="61" applyFont="1" applyFill="1" applyBorder="1" applyAlignment="1">
      <alignment horizontal="center" vertical="center"/>
      <protection/>
    </xf>
    <xf numFmtId="0" fontId="37" fillId="0" borderId="0" xfId="0" applyNumberFormat="1" applyFont="1" applyFill="1" applyBorder="1" applyAlignment="1" applyProtection="1">
      <alignment horizontal="right" vertical="top" wrapText="1" indent="1"/>
      <protection locked="0"/>
    </xf>
    <xf numFmtId="0" fontId="26" fillId="0" borderId="10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2" fillId="0" borderId="117" xfId="63" applyFont="1" applyFill="1" applyBorder="1" applyAlignment="1">
      <alignment horizontal="center" vertical="center"/>
      <protection/>
    </xf>
    <xf numFmtId="0" fontId="22" fillId="0" borderId="10" xfId="63" applyFont="1" applyFill="1" applyBorder="1" applyAlignment="1">
      <alignment horizontal="center" vertical="center"/>
      <protection/>
    </xf>
    <xf numFmtId="0" fontId="22" fillId="0" borderId="18" xfId="63" applyFont="1" applyFill="1" applyBorder="1" applyAlignment="1">
      <alignment horizontal="center" vertical="center"/>
      <protection/>
    </xf>
    <xf numFmtId="0" fontId="31" fillId="0" borderId="0" xfId="63" applyFont="1" applyFill="1" applyBorder="1" applyAlignment="1">
      <alignment horizontal="center"/>
      <protection/>
    </xf>
    <xf numFmtId="0" fontId="31" fillId="0" borderId="0" xfId="63" applyFont="1" applyFill="1" applyBorder="1" applyAlignment="1">
      <alignment horizontal="center" wrapText="1"/>
      <protection/>
    </xf>
    <xf numFmtId="0" fontId="1" fillId="0" borderId="0" xfId="58" applyFill="1" applyBorder="1" applyAlignment="1">
      <alignment horizontal="left" wrapText="1"/>
      <protection/>
    </xf>
    <xf numFmtId="0" fontId="30" fillId="0" borderId="40" xfId="58" applyFont="1" applyFill="1" applyBorder="1" applyAlignment="1">
      <alignment horizontal="center" vertical="center" wrapText="1"/>
      <protection/>
    </xf>
    <xf numFmtId="0" fontId="30" fillId="0" borderId="41" xfId="58" applyFont="1" applyFill="1" applyBorder="1" applyAlignment="1">
      <alignment horizontal="center" vertical="center" wrapText="1"/>
      <protection/>
    </xf>
    <xf numFmtId="0" fontId="30" fillId="0" borderId="42" xfId="58" applyFont="1" applyFill="1" applyBorder="1" applyAlignment="1">
      <alignment horizontal="center" vertical="center" wrapText="1"/>
      <protection/>
    </xf>
    <xf numFmtId="0" fontId="31" fillId="0" borderId="0" xfId="58" applyFont="1" applyFill="1" applyBorder="1" applyAlignment="1">
      <alignment horizontal="center"/>
      <protection/>
    </xf>
    <xf numFmtId="0" fontId="32" fillId="0" borderId="118" xfId="58" applyFont="1" applyFill="1" applyBorder="1" applyAlignment="1">
      <alignment horizontal="center" vertical="center" wrapText="1"/>
      <protection/>
    </xf>
    <xf numFmtId="0" fontId="32" fillId="0" borderId="119" xfId="58" applyFont="1" applyFill="1" applyBorder="1" applyAlignment="1">
      <alignment horizontal="center" vertical="center" wrapText="1"/>
      <protection/>
    </xf>
    <xf numFmtId="0" fontId="25" fillId="0" borderId="0" xfId="58" applyFont="1" applyFill="1" applyBorder="1" applyAlignment="1">
      <alignment horizontal="center" vertical="top" wrapText="1"/>
      <protection/>
    </xf>
    <xf numFmtId="0" fontId="32" fillId="0" borderId="32" xfId="58" applyFont="1" applyFill="1" applyBorder="1" applyAlignment="1">
      <alignment horizontal="center" vertical="center" wrapText="1"/>
      <protection/>
    </xf>
    <xf numFmtId="0" fontId="32" fillId="0" borderId="120" xfId="58" applyFont="1" applyFill="1" applyBorder="1" applyAlignment="1">
      <alignment horizontal="center" vertical="center" wrapText="1"/>
      <protection/>
    </xf>
    <xf numFmtId="0" fontId="22" fillId="0" borderId="121" xfId="58" applyFont="1" applyFill="1" applyBorder="1" applyAlignment="1">
      <alignment horizontal="center" vertical="center"/>
      <protection/>
    </xf>
    <xf numFmtId="0" fontId="22" fillId="0" borderId="122" xfId="58" applyFont="1" applyFill="1" applyBorder="1" applyAlignment="1">
      <alignment horizontal="center" vertical="center"/>
      <protection/>
    </xf>
    <xf numFmtId="0" fontId="63" fillId="0" borderId="0" xfId="0" applyNumberFormat="1" applyFont="1" applyFill="1" applyBorder="1" applyAlignment="1" applyProtection="1">
      <alignment horizontal="right" vertical="top" wrapText="1"/>
      <protection locked="0"/>
    </xf>
    <xf numFmtId="0" fontId="24" fillId="0" borderId="0" xfId="0" applyNumberFormat="1" applyFont="1" applyFill="1" applyBorder="1" applyAlignment="1" applyProtection="1">
      <alignment horizontal="right" vertical="top" wrapText="1"/>
      <protection locked="0"/>
    </xf>
    <xf numFmtId="0" fontId="49" fillId="0" borderId="0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73" xfId="0" applyFont="1" applyFill="1" applyBorder="1" applyAlignment="1">
      <alignment horizontal="center" vertical="center" wrapText="1"/>
    </xf>
    <xf numFmtId="0" fontId="44" fillId="0" borderId="117" xfId="60" applyFont="1" applyFill="1" applyBorder="1" applyAlignment="1">
      <alignment horizontal="right" vertical="center"/>
      <protection/>
    </xf>
    <xf numFmtId="0" fontId="48" fillId="0" borderId="0" xfId="0" applyFont="1" applyFill="1" applyBorder="1" applyAlignment="1">
      <alignment horizontal="center" vertical="center" wrapText="1"/>
    </xf>
    <xf numFmtId="4" fontId="62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4" xfId="55"/>
    <cellStyle name="Normalny 5" xfId="56"/>
    <cellStyle name="Normalny_fundusz budżet-4" xfId="57"/>
    <cellStyle name="Normalny_Kopia zalaczniki" xfId="58"/>
    <cellStyle name="Normalny_PLAN 2011 (2)" xfId="59"/>
    <cellStyle name="Normalny_U_98_budzet 2012" xfId="60"/>
    <cellStyle name="Normalny_Zał_budżet_252" xfId="61"/>
    <cellStyle name="Normalny_Zarz78_Zał1_Projekt załączników2008_U15_Zal_budzet_2011" xfId="62"/>
    <cellStyle name="Normalny_Zeszyt2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y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showGridLines="0" view="pageLayout" workbookViewId="0" topLeftCell="A1">
      <selection activeCell="A3" sqref="A3:L4"/>
    </sheetView>
  </sheetViews>
  <sheetFormatPr defaultColWidth="9.00390625" defaultRowHeight="12.75"/>
  <cols>
    <col min="1" max="1" width="0.12890625" style="423" customWidth="1"/>
    <col min="2" max="2" width="6.125" style="423" customWidth="1"/>
    <col min="3" max="3" width="8.625" style="423" customWidth="1"/>
    <col min="4" max="4" width="3.50390625" style="423" customWidth="1"/>
    <col min="5" max="5" width="2.625" style="423" customWidth="1"/>
    <col min="6" max="6" width="26.75390625" style="423" customWidth="1"/>
    <col min="7" max="7" width="0.5" style="423" customWidth="1"/>
    <col min="8" max="8" width="21.875" style="423" customWidth="1"/>
    <col min="9" max="9" width="9.375" style="423" customWidth="1"/>
    <col min="10" max="12" width="2.375" style="423" customWidth="1"/>
    <col min="13" max="13" width="0.5" style="423" customWidth="1"/>
    <col min="14" max="16384" width="8.875" style="423" customWidth="1"/>
  </cols>
  <sheetData>
    <row r="1" spans="8:12" s="202" customFormat="1" ht="18.75" customHeight="1">
      <c r="H1" s="431"/>
      <c r="I1" s="496" t="s">
        <v>883</v>
      </c>
      <c r="J1" s="497"/>
      <c r="K1" s="497"/>
      <c r="L1" s="497"/>
    </row>
    <row r="2" spans="8:12" s="202" customFormat="1" ht="24" customHeight="1">
      <c r="H2" s="497" t="s">
        <v>896</v>
      </c>
      <c r="I2" s="497"/>
      <c r="J2" s="497"/>
      <c r="K2" s="497"/>
      <c r="L2" s="497"/>
    </row>
    <row r="3" spans="1:13" s="202" customFormat="1" ht="24.75" customHeight="1">
      <c r="A3" s="495" t="s">
        <v>557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203"/>
    </row>
    <row r="4" spans="1:12" s="420" customFormat="1" ht="9" customHeight="1">
      <c r="A4" s="495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</row>
    <row r="5" spans="1:12" s="420" customFormat="1" ht="13.5" customHeight="1">
      <c r="A5" s="489"/>
      <c r="B5" s="489"/>
      <c r="C5" s="470"/>
      <c r="D5" s="470"/>
      <c r="E5" s="470"/>
      <c r="F5" s="470"/>
      <c r="G5" s="205"/>
      <c r="H5" s="355"/>
      <c r="I5" s="471" t="s">
        <v>207</v>
      </c>
      <c r="J5" s="471"/>
      <c r="K5" s="471"/>
      <c r="L5" s="471"/>
    </row>
    <row r="6" spans="2:13" ht="33" customHeight="1">
      <c r="B6" s="424" t="s">
        <v>32</v>
      </c>
      <c r="C6" s="424" t="s">
        <v>33</v>
      </c>
      <c r="D6" s="485" t="s">
        <v>34</v>
      </c>
      <c r="E6" s="485"/>
      <c r="F6" s="485" t="s">
        <v>35</v>
      </c>
      <c r="G6" s="485"/>
      <c r="H6" s="485"/>
      <c r="I6" s="485" t="s">
        <v>402</v>
      </c>
      <c r="J6" s="485"/>
      <c r="K6" s="485"/>
      <c r="L6" s="485"/>
      <c r="M6" s="485"/>
    </row>
    <row r="7" spans="2:13" s="426" customFormat="1" ht="9.75" customHeight="1">
      <c r="B7" s="427" t="s">
        <v>36</v>
      </c>
      <c r="C7" s="427" t="s">
        <v>37</v>
      </c>
      <c r="D7" s="484" t="s">
        <v>38</v>
      </c>
      <c r="E7" s="484"/>
      <c r="F7" s="484" t="s">
        <v>39</v>
      </c>
      <c r="G7" s="484"/>
      <c r="H7" s="484"/>
      <c r="I7" s="484" t="s">
        <v>40</v>
      </c>
      <c r="J7" s="484"/>
      <c r="K7" s="484"/>
      <c r="L7" s="484"/>
      <c r="M7" s="484"/>
    </row>
    <row r="8" spans="2:13" ht="13.5" customHeight="1">
      <c r="B8" s="494" t="s">
        <v>41</v>
      </c>
      <c r="C8" s="494"/>
      <c r="D8" s="494"/>
      <c r="E8" s="494"/>
      <c r="F8" s="494"/>
      <c r="G8" s="494"/>
      <c r="H8" s="494"/>
      <c r="I8" s="494"/>
      <c r="J8" s="494"/>
      <c r="K8" s="494"/>
      <c r="L8" s="494"/>
      <c r="M8" s="494"/>
    </row>
    <row r="9" spans="2:13" s="429" customFormat="1" ht="18.75" customHeight="1">
      <c r="B9" s="430" t="s">
        <v>42</v>
      </c>
      <c r="C9" s="430"/>
      <c r="D9" s="467"/>
      <c r="E9" s="467"/>
      <c r="F9" s="468" t="s">
        <v>43</v>
      </c>
      <c r="G9" s="468"/>
      <c r="H9" s="468"/>
      <c r="I9" s="469" t="s">
        <v>558</v>
      </c>
      <c r="J9" s="469"/>
      <c r="K9" s="469"/>
      <c r="L9" s="469"/>
      <c r="M9" s="469"/>
    </row>
    <row r="10" spans="2:13" s="429" customFormat="1" ht="18.75" customHeight="1">
      <c r="B10" s="430"/>
      <c r="C10" s="430" t="s">
        <v>12</v>
      </c>
      <c r="D10" s="467"/>
      <c r="E10" s="467"/>
      <c r="F10" s="468" t="s">
        <v>44</v>
      </c>
      <c r="G10" s="468"/>
      <c r="H10" s="468"/>
      <c r="I10" s="469" t="s">
        <v>558</v>
      </c>
      <c r="J10" s="469"/>
      <c r="K10" s="469"/>
      <c r="L10" s="469"/>
      <c r="M10" s="469"/>
    </row>
    <row r="11" spans="2:13" s="429" customFormat="1" ht="45" customHeight="1">
      <c r="B11" s="430"/>
      <c r="C11" s="430"/>
      <c r="D11" s="467" t="s">
        <v>45</v>
      </c>
      <c r="E11" s="467"/>
      <c r="F11" s="468" t="s">
        <v>415</v>
      </c>
      <c r="G11" s="468"/>
      <c r="H11" s="468"/>
      <c r="I11" s="469" t="s">
        <v>558</v>
      </c>
      <c r="J11" s="469"/>
      <c r="K11" s="469"/>
      <c r="L11" s="469"/>
      <c r="M11" s="469"/>
    </row>
    <row r="12" spans="2:13" s="429" customFormat="1" ht="18" customHeight="1">
      <c r="B12" s="430" t="s">
        <v>47</v>
      </c>
      <c r="C12" s="430"/>
      <c r="D12" s="467"/>
      <c r="E12" s="467"/>
      <c r="F12" s="468" t="s">
        <v>48</v>
      </c>
      <c r="G12" s="468"/>
      <c r="H12" s="468"/>
      <c r="I12" s="469" t="s">
        <v>559</v>
      </c>
      <c r="J12" s="469"/>
      <c r="K12" s="469"/>
      <c r="L12" s="469"/>
      <c r="M12" s="469"/>
    </row>
    <row r="13" spans="2:13" s="429" customFormat="1" ht="18" customHeight="1">
      <c r="B13" s="430"/>
      <c r="C13" s="430" t="s">
        <v>49</v>
      </c>
      <c r="D13" s="467"/>
      <c r="E13" s="467"/>
      <c r="F13" s="468" t="s">
        <v>50</v>
      </c>
      <c r="G13" s="468"/>
      <c r="H13" s="468"/>
      <c r="I13" s="469" t="s">
        <v>559</v>
      </c>
      <c r="J13" s="469"/>
      <c r="K13" s="469"/>
      <c r="L13" s="469"/>
      <c r="M13" s="469"/>
    </row>
    <row r="14" spans="2:13" s="429" customFormat="1" ht="19.5" customHeight="1">
      <c r="B14" s="430"/>
      <c r="C14" s="430"/>
      <c r="D14" s="467" t="s">
        <v>51</v>
      </c>
      <c r="E14" s="467"/>
      <c r="F14" s="468" t="s">
        <v>52</v>
      </c>
      <c r="G14" s="468"/>
      <c r="H14" s="468"/>
      <c r="I14" s="469" t="s">
        <v>559</v>
      </c>
      <c r="J14" s="469"/>
      <c r="K14" s="469"/>
      <c r="L14" s="469"/>
      <c r="M14" s="469"/>
    </row>
    <row r="15" spans="2:13" s="429" customFormat="1" ht="19.5" customHeight="1">
      <c r="B15" s="430" t="s">
        <v>53</v>
      </c>
      <c r="C15" s="430"/>
      <c r="D15" s="467"/>
      <c r="E15" s="467"/>
      <c r="F15" s="468" t="s">
        <v>54</v>
      </c>
      <c r="G15" s="468"/>
      <c r="H15" s="468"/>
      <c r="I15" s="469" t="s">
        <v>414</v>
      </c>
      <c r="J15" s="469"/>
      <c r="K15" s="469"/>
      <c r="L15" s="469"/>
      <c r="M15" s="469"/>
    </row>
    <row r="16" spans="2:13" s="429" customFormat="1" ht="19.5" customHeight="1">
      <c r="B16" s="430"/>
      <c r="C16" s="430" t="s">
        <v>55</v>
      </c>
      <c r="D16" s="467"/>
      <c r="E16" s="467"/>
      <c r="F16" s="468" t="s">
        <v>56</v>
      </c>
      <c r="G16" s="468"/>
      <c r="H16" s="468"/>
      <c r="I16" s="469" t="s">
        <v>414</v>
      </c>
      <c r="J16" s="469"/>
      <c r="K16" s="469"/>
      <c r="L16" s="469"/>
      <c r="M16" s="469"/>
    </row>
    <row r="17" spans="2:13" s="429" customFormat="1" ht="35.25" customHeight="1">
      <c r="B17" s="430"/>
      <c r="C17" s="430"/>
      <c r="D17" s="467" t="s">
        <v>57</v>
      </c>
      <c r="E17" s="467"/>
      <c r="F17" s="468" t="s">
        <v>58</v>
      </c>
      <c r="G17" s="468"/>
      <c r="H17" s="468"/>
      <c r="I17" s="469" t="s">
        <v>414</v>
      </c>
      <c r="J17" s="469"/>
      <c r="K17" s="469"/>
      <c r="L17" s="469"/>
      <c r="M17" s="469"/>
    </row>
    <row r="18" spans="2:13" s="429" customFormat="1" ht="17.25" customHeight="1">
      <c r="B18" s="430" t="s">
        <v>59</v>
      </c>
      <c r="C18" s="430"/>
      <c r="D18" s="467"/>
      <c r="E18" s="467"/>
      <c r="F18" s="468" t="s">
        <v>60</v>
      </c>
      <c r="G18" s="468"/>
      <c r="H18" s="468"/>
      <c r="I18" s="469" t="s">
        <v>560</v>
      </c>
      <c r="J18" s="469"/>
      <c r="K18" s="469"/>
      <c r="L18" s="469"/>
      <c r="M18" s="469"/>
    </row>
    <row r="19" spans="2:13" s="429" customFormat="1" ht="17.25" customHeight="1">
      <c r="B19" s="430"/>
      <c r="C19" s="430" t="s">
        <v>61</v>
      </c>
      <c r="D19" s="467"/>
      <c r="E19" s="467"/>
      <c r="F19" s="468" t="s">
        <v>62</v>
      </c>
      <c r="G19" s="468"/>
      <c r="H19" s="468"/>
      <c r="I19" s="469" t="s">
        <v>560</v>
      </c>
      <c r="J19" s="469"/>
      <c r="K19" s="469"/>
      <c r="L19" s="469"/>
      <c r="M19" s="469"/>
    </row>
    <row r="20" spans="2:13" s="429" customFormat="1" ht="15.75" customHeight="1">
      <c r="B20" s="430"/>
      <c r="C20" s="430"/>
      <c r="D20" s="467" t="s">
        <v>520</v>
      </c>
      <c r="E20" s="467"/>
      <c r="F20" s="468" t="s">
        <v>521</v>
      </c>
      <c r="G20" s="468"/>
      <c r="H20" s="468"/>
      <c r="I20" s="469" t="s">
        <v>525</v>
      </c>
      <c r="J20" s="469"/>
      <c r="K20" s="469"/>
      <c r="L20" s="469"/>
      <c r="M20" s="469"/>
    </row>
    <row r="21" spans="2:13" s="429" customFormat="1" ht="48" customHeight="1">
      <c r="B21" s="430"/>
      <c r="C21" s="430"/>
      <c r="D21" s="467" t="s">
        <v>45</v>
      </c>
      <c r="E21" s="467"/>
      <c r="F21" s="468" t="s">
        <v>415</v>
      </c>
      <c r="G21" s="468"/>
      <c r="H21" s="468"/>
      <c r="I21" s="469" t="s">
        <v>16</v>
      </c>
      <c r="J21" s="469"/>
      <c r="K21" s="469"/>
      <c r="L21" s="469"/>
      <c r="M21" s="469"/>
    </row>
    <row r="22" spans="2:13" s="429" customFormat="1" ht="19.5" customHeight="1">
      <c r="B22" s="430"/>
      <c r="C22" s="430"/>
      <c r="D22" s="467" t="s">
        <v>65</v>
      </c>
      <c r="E22" s="467"/>
      <c r="F22" s="468" t="s">
        <v>416</v>
      </c>
      <c r="G22" s="468"/>
      <c r="H22" s="468"/>
      <c r="I22" s="469" t="s">
        <v>561</v>
      </c>
      <c r="J22" s="469"/>
      <c r="K22" s="469"/>
      <c r="L22" s="469"/>
      <c r="M22" s="469"/>
    </row>
    <row r="23" spans="2:13" s="429" customFormat="1" ht="21" customHeight="1">
      <c r="B23" s="430" t="s">
        <v>67</v>
      </c>
      <c r="C23" s="430"/>
      <c r="D23" s="467"/>
      <c r="E23" s="467"/>
      <c r="F23" s="468" t="s">
        <v>68</v>
      </c>
      <c r="G23" s="468"/>
      <c r="H23" s="468"/>
      <c r="I23" s="469" t="s">
        <v>562</v>
      </c>
      <c r="J23" s="469"/>
      <c r="K23" s="469"/>
      <c r="L23" s="469"/>
      <c r="M23" s="469"/>
    </row>
    <row r="24" spans="2:13" s="429" customFormat="1" ht="21" customHeight="1">
      <c r="B24" s="430"/>
      <c r="C24" s="430" t="s">
        <v>69</v>
      </c>
      <c r="D24" s="467"/>
      <c r="E24" s="467"/>
      <c r="F24" s="468" t="s">
        <v>70</v>
      </c>
      <c r="G24" s="468"/>
      <c r="H24" s="468"/>
      <c r="I24" s="469" t="s">
        <v>563</v>
      </c>
      <c r="J24" s="469"/>
      <c r="K24" s="469"/>
      <c r="L24" s="469"/>
      <c r="M24" s="469"/>
    </row>
    <row r="25" spans="2:13" s="429" customFormat="1" ht="51" customHeight="1">
      <c r="B25" s="430"/>
      <c r="C25" s="430"/>
      <c r="D25" s="467" t="s">
        <v>71</v>
      </c>
      <c r="E25" s="467"/>
      <c r="F25" s="468" t="s">
        <v>417</v>
      </c>
      <c r="G25" s="468"/>
      <c r="H25" s="468"/>
      <c r="I25" s="469" t="s">
        <v>563</v>
      </c>
      <c r="J25" s="469"/>
      <c r="K25" s="469"/>
      <c r="L25" s="469"/>
      <c r="M25" s="469"/>
    </row>
    <row r="26" spans="2:13" s="429" customFormat="1" ht="18" customHeight="1">
      <c r="B26" s="430"/>
      <c r="C26" s="430" t="s">
        <v>72</v>
      </c>
      <c r="D26" s="467"/>
      <c r="E26" s="467"/>
      <c r="F26" s="468" t="s">
        <v>369</v>
      </c>
      <c r="G26" s="468"/>
      <c r="H26" s="468"/>
      <c r="I26" s="469" t="s">
        <v>564</v>
      </c>
      <c r="J26" s="469"/>
      <c r="K26" s="469"/>
      <c r="L26" s="469"/>
      <c r="M26" s="469"/>
    </row>
    <row r="27" spans="2:13" s="429" customFormat="1" ht="18" customHeight="1">
      <c r="B27" s="430"/>
      <c r="C27" s="430"/>
      <c r="D27" s="467" t="s">
        <v>65</v>
      </c>
      <c r="E27" s="467"/>
      <c r="F27" s="468" t="s">
        <v>416</v>
      </c>
      <c r="G27" s="468"/>
      <c r="H27" s="468"/>
      <c r="I27" s="469" t="s">
        <v>178</v>
      </c>
      <c r="J27" s="469"/>
      <c r="K27" s="469"/>
      <c r="L27" s="469"/>
      <c r="M27" s="469"/>
    </row>
    <row r="28" spans="2:13" s="429" customFormat="1" ht="18" customHeight="1">
      <c r="B28" s="430"/>
      <c r="C28" s="430"/>
      <c r="D28" s="467" t="s">
        <v>51</v>
      </c>
      <c r="E28" s="467"/>
      <c r="F28" s="468" t="s">
        <v>52</v>
      </c>
      <c r="G28" s="468"/>
      <c r="H28" s="468"/>
      <c r="I28" s="469" t="s">
        <v>565</v>
      </c>
      <c r="J28" s="469"/>
      <c r="K28" s="469"/>
      <c r="L28" s="469"/>
      <c r="M28" s="469"/>
    </row>
    <row r="29" spans="2:13" s="429" customFormat="1" ht="29.25" customHeight="1">
      <c r="B29" s="430" t="s">
        <v>379</v>
      </c>
      <c r="C29" s="430"/>
      <c r="D29" s="467"/>
      <c r="E29" s="467"/>
      <c r="F29" s="468" t="s">
        <v>74</v>
      </c>
      <c r="G29" s="468"/>
      <c r="H29" s="468"/>
      <c r="I29" s="469" t="s">
        <v>566</v>
      </c>
      <c r="J29" s="469"/>
      <c r="K29" s="469"/>
      <c r="L29" s="469"/>
      <c r="M29" s="469"/>
    </row>
    <row r="30" spans="2:13" s="429" customFormat="1" ht="24" customHeight="1">
      <c r="B30" s="430"/>
      <c r="C30" s="430" t="s">
        <v>378</v>
      </c>
      <c r="D30" s="467"/>
      <c r="E30" s="467"/>
      <c r="F30" s="468" t="s">
        <v>75</v>
      </c>
      <c r="G30" s="468"/>
      <c r="H30" s="468"/>
      <c r="I30" s="469" t="s">
        <v>566</v>
      </c>
      <c r="J30" s="469"/>
      <c r="K30" s="469"/>
      <c r="L30" s="469"/>
      <c r="M30" s="469"/>
    </row>
    <row r="31" spans="2:13" s="429" customFormat="1" ht="51" customHeight="1">
      <c r="B31" s="430"/>
      <c r="C31" s="430"/>
      <c r="D31" s="467" t="s">
        <v>71</v>
      </c>
      <c r="E31" s="467"/>
      <c r="F31" s="468" t="s">
        <v>417</v>
      </c>
      <c r="G31" s="468"/>
      <c r="H31" s="468"/>
      <c r="I31" s="469" t="s">
        <v>566</v>
      </c>
      <c r="J31" s="469"/>
      <c r="K31" s="469"/>
      <c r="L31" s="469"/>
      <c r="M31" s="469"/>
    </row>
    <row r="32" spans="2:13" s="429" customFormat="1" ht="18" customHeight="1">
      <c r="B32" s="430" t="s">
        <v>76</v>
      </c>
      <c r="C32" s="430"/>
      <c r="D32" s="467"/>
      <c r="E32" s="467"/>
      <c r="F32" s="468" t="s">
        <v>77</v>
      </c>
      <c r="G32" s="468"/>
      <c r="H32" s="468"/>
      <c r="I32" s="469" t="s">
        <v>78</v>
      </c>
      <c r="J32" s="469"/>
      <c r="K32" s="469"/>
      <c r="L32" s="469"/>
      <c r="M32" s="469"/>
    </row>
    <row r="33" spans="2:13" s="429" customFormat="1" ht="18" customHeight="1">
      <c r="B33" s="430"/>
      <c r="C33" s="430" t="s">
        <v>79</v>
      </c>
      <c r="D33" s="467"/>
      <c r="E33" s="467"/>
      <c r="F33" s="468" t="s">
        <v>80</v>
      </c>
      <c r="G33" s="468"/>
      <c r="H33" s="468"/>
      <c r="I33" s="469" t="s">
        <v>78</v>
      </c>
      <c r="J33" s="469"/>
      <c r="K33" s="469"/>
      <c r="L33" s="469"/>
      <c r="M33" s="469"/>
    </row>
    <row r="34" spans="2:13" s="429" customFormat="1" ht="49.5" customHeight="1">
      <c r="B34" s="430"/>
      <c r="C34" s="430"/>
      <c r="D34" s="467" t="s">
        <v>71</v>
      </c>
      <c r="E34" s="467"/>
      <c r="F34" s="468" t="s">
        <v>417</v>
      </c>
      <c r="G34" s="468"/>
      <c r="H34" s="468"/>
      <c r="I34" s="469" t="s">
        <v>78</v>
      </c>
      <c r="J34" s="469"/>
      <c r="K34" s="469"/>
      <c r="L34" s="469"/>
      <c r="M34" s="469"/>
    </row>
    <row r="35" spans="1:12" s="421" customFormat="1" ht="13.5" customHeight="1">
      <c r="A35" s="489"/>
      <c r="B35" s="489"/>
      <c r="C35" s="470"/>
      <c r="D35" s="470"/>
      <c r="E35" s="470"/>
      <c r="F35" s="470"/>
      <c r="G35" s="205"/>
      <c r="H35" s="355"/>
      <c r="I35" s="471" t="s">
        <v>207</v>
      </c>
      <c r="J35" s="471"/>
      <c r="K35" s="471"/>
      <c r="L35" s="471"/>
    </row>
    <row r="36" spans="2:13" ht="33" customHeight="1">
      <c r="B36" s="425" t="s">
        <v>32</v>
      </c>
      <c r="C36" s="425" t="s">
        <v>33</v>
      </c>
      <c r="D36" s="485" t="s">
        <v>34</v>
      </c>
      <c r="E36" s="485"/>
      <c r="F36" s="485" t="s">
        <v>35</v>
      </c>
      <c r="G36" s="485"/>
      <c r="H36" s="485"/>
      <c r="I36" s="485" t="s">
        <v>402</v>
      </c>
      <c r="J36" s="485"/>
      <c r="K36" s="485"/>
      <c r="L36" s="485"/>
      <c r="M36" s="485"/>
    </row>
    <row r="37" spans="2:13" s="426" customFormat="1" ht="9.75" customHeight="1">
      <c r="B37" s="428" t="s">
        <v>36</v>
      </c>
      <c r="C37" s="428" t="s">
        <v>37</v>
      </c>
      <c r="D37" s="484" t="s">
        <v>38</v>
      </c>
      <c r="E37" s="484"/>
      <c r="F37" s="484" t="s">
        <v>39</v>
      </c>
      <c r="G37" s="484"/>
      <c r="H37" s="484"/>
      <c r="I37" s="484" t="s">
        <v>40</v>
      </c>
      <c r="J37" s="484"/>
      <c r="K37" s="484"/>
      <c r="L37" s="484"/>
      <c r="M37" s="484"/>
    </row>
    <row r="38" spans="2:13" s="429" customFormat="1" ht="18.75" customHeight="1">
      <c r="B38" s="430" t="s">
        <v>81</v>
      </c>
      <c r="C38" s="430"/>
      <c r="D38" s="467"/>
      <c r="E38" s="467"/>
      <c r="F38" s="468" t="s">
        <v>82</v>
      </c>
      <c r="G38" s="468"/>
      <c r="H38" s="468"/>
      <c r="I38" s="469" t="s">
        <v>73</v>
      </c>
      <c r="J38" s="469"/>
      <c r="K38" s="469"/>
      <c r="L38" s="469"/>
      <c r="M38" s="469"/>
    </row>
    <row r="39" spans="2:13" s="429" customFormat="1" ht="18.75" customHeight="1">
      <c r="B39" s="430"/>
      <c r="C39" s="430" t="s">
        <v>83</v>
      </c>
      <c r="D39" s="467"/>
      <c r="E39" s="467"/>
      <c r="F39" s="468" t="s">
        <v>84</v>
      </c>
      <c r="G39" s="468"/>
      <c r="H39" s="468"/>
      <c r="I39" s="469" t="s">
        <v>73</v>
      </c>
      <c r="J39" s="469"/>
      <c r="K39" s="469"/>
      <c r="L39" s="469"/>
      <c r="M39" s="469"/>
    </row>
    <row r="40" spans="2:13" s="429" customFormat="1" ht="49.5" customHeight="1">
      <c r="B40" s="430"/>
      <c r="C40" s="430"/>
      <c r="D40" s="467" t="s">
        <v>71</v>
      </c>
      <c r="E40" s="467"/>
      <c r="F40" s="468" t="s">
        <v>417</v>
      </c>
      <c r="G40" s="468"/>
      <c r="H40" s="468"/>
      <c r="I40" s="469" t="s">
        <v>73</v>
      </c>
      <c r="J40" s="469"/>
      <c r="K40" s="469"/>
      <c r="L40" s="469"/>
      <c r="M40" s="469"/>
    </row>
    <row r="41" spans="2:13" s="429" customFormat="1" ht="38.25" customHeight="1">
      <c r="B41" s="430" t="s">
        <v>85</v>
      </c>
      <c r="C41" s="430"/>
      <c r="D41" s="467"/>
      <c r="E41" s="467"/>
      <c r="F41" s="468" t="s">
        <v>86</v>
      </c>
      <c r="G41" s="468"/>
      <c r="H41" s="468"/>
      <c r="I41" s="469" t="s">
        <v>567</v>
      </c>
      <c r="J41" s="469"/>
      <c r="K41" s="469"/>
      <c r="L41" s="469"/>
      <c r="M41" s="469"/>
    </row>
    <row r="42" spans="2:13" s="429" customFormat="1" ht="18.75" customHeight="1">
      <c r="B42" s="430"/>
      <c r="C42" s="430" t="s">
        <v>87</v>
      </c>
      <c r="D42" s="467"/>
      <c r="E42" s="467"/>
      <c r="F42" s="468" t="s">
        <v>88</v>
      </c>
      <c r="G42" s="468"/>
      <c r="H42" s="468"/>
      <c r="I42" s="469" t="s">
        <v>18</v>
      </c>
      <c r="J42" s="469"/>
      <c r="K42" s="469"/>
      <c r="L42" s="469"/>
      <c r="M42" s="469"/>
    </row>
    <row r="43" spans="2:13" s="429" customFormat="1" ht="29.25" customHeight="1">
      <c r="B43" s="430"/>
      <c r="C43" s="430"/>
      <c r="D43" s="467" t="s">
        <v>90</v>
      </c>
      <c r="E43" s="467"/>
      <c r="F43" s="468" t="s">
        <v>419</v>
      </c>
      <c r="G43" s="468"/>
      <c r="H43" s="468"/>
      <c r="I43" s="469" t="s">
        <v>18</v>
      </c>
      <c r="J43" s="469"/>
      <c r="K43" s="469"/>
      <c r="L43" s="469"/>
      <c r="M43" s="469"/>
    </row>
    <row r="44" spans="2:13" s="429" customFormat="1" ht="38.25" customHeight="1">
      <c r="B44" s="430"/>
      <c r="C44" s="430" t="s">
        <v>91</v>
      </c>
      <c r="D44" s="467"/>
      <c r="E44" s="467"/>
      <c r="F44" s="468" t="s">
        <v>95</v>
      </c>
      <c r="G44" s="468"/>
      <c r="H44" s="468"/>
      <c r="I44" s="469" t="s">
        <v>568</v>
      </c>
      <c r="J44" s="469"/>
      <c r="K44" s="469"/>
      <c r="L44" s="469"/>
      <c r="M44" s="469"/>
    </row>
    <row r="45" spans="2:13" s="429" customFormat="1" ht="18.75" customHeight="1">
      <c r="B45" s="430"/>
      <c r="C45" s="430"/>
      <c r="D45" s="467" t="s">
        <v>96</v>
      </c>
      <c r="E45" s="467"/>
      <c r="F45" s="468" t="s">
        <v>420</v>
      </c>
      <c r="G45" s="468"/>
      <c r="H45" s="468"/>
      <c r="I45" s="469" t="s">
        <v>569</v>
      </c>
      <c r="J45" s="469"/>
      <c r="K45" s="469"/>
      <c r="L45" s="469"/>
      <c r="M45" s="469"/>
    </row>
    <row r="46" spans="2:13" s="429" customFormat="1" ht="18.75" customHeight="1">
      <c r="B46" s="430"/>
      <c r="C46" s="430"/>
      <c r="D46" s="467" t="s">
        <v>98</v>
      </c>
      <c r="E46" s="467"/>
      <c r="F46" s="468" t="s">
        <v>421</v>
      </c>
      <c r="G46" s="468"/>
      <c r="H46" s="468"/>
      <c r="I46" s="469" t="s">
        <v>16</v>
      </c>
      <c r="J46" s="469"/>
      <c r="K46" s="469"/>
      <c r="L46" s="469"/>
      <c r="M46" s="469"/>
    </row>
    <row r="47" spans="2:13" s="429" customFormat="1" ht="18.75" customHeight="1">
      <c r="B47" s="430"/>
      <c r="C47" s="430"/>
      <c r="D47" s="467" t="s">
        <v>99</v>
      </c>
      <c r="E47" s="467"/>
      <c r="F47" s="468" t="s">
        <v>422</v>
      </c>
      <c r="G47" s="468"/>
      <c r="H47" s="468"/>
      <c r="I47" s="469" t="s">
        <v>570</v>
      </c>
      <c r="J47" s="469"/>
      <c r="K47" s="469"/>
      <c r="L47" s="469"/>
      <c r="M47" s="469"/>
    </row>
    <row r="48" spans="2:13" s="429" customFormat="1" ht="18.75" customHeight="1">
      <c r="B48" s="430"/>
      <c r="C48" s="430"/>
      <c r="D48" s="467" t="s">
        <v>100</v>
      </c>
      <c r="E48" s="467"/>
      <c r="F48" s="468" t="s">
        <v>423</v>
      </c>
      <c r="G48" s="468"/>
      <c r="H48" s="468"/>
      <c r="I48" s="469" t="s">
        <v>490</v>
      </c>
      <c r="J48" s="469"/>
      <c r="K48" s="469"/>
      <c r="L48" s="469"/>
      <c r="M48" s="469"/>
    </row>
    <row r="49" spans="2:13" s="429" customFormat="1" ht="18.75" customHeight="1">
      <c r="B49" s="430"/>
      <c r="C49" s="430"/>
      <c r="D49" s="467" t="s">
        <v>101</v>
      </c>
      <c r="E49" s="467"/>
      <c r="F49" s="468" t="s">
        <v>424</v>
      </c>
      <c r="G49" s="468"/>
      <c r="H49" s="468"/>
      <c r="I49" s="469" t="s">
        <v>490</v>
      </c>
      <c r="J49" s="469"/>
      <c r="K49" s="469"/>
      <c r="L49" s="469"/>
      <c r="M49" s="469"/>
    </row>
    <row r="50" spans="2:13" s="429" customFormat="1" ht="24" customHeight="1">
      <c r="B50" s="430"/>
      <c r="C50" s="430"/>
      <c r="D50" s="467" t="s">
        <v>522</v>
      </c>
      <c r="E50" s="467"/>
      <c r="F50" s="468" t="s">
        <v>523</v>
      </c>
      <c r="G50" s="468"/>
      <c r="H50" s="468"/>
      <c r="I50" s="469" t="s">
        <v>561</v>
      </c>
      <c r="J50" s="469"/>
      <c r="K50" s="469"/>
      <c r="L50" s="469"/>
      <c r="M50" s="469"/>
    </row>
    <row r="51" spans="2:13" s="429" customFormat="1" ht="27.75" customHeight="1">
      <c r="B51" s="430"/>
      <c r="C51" s="430"/>
      <c r="D51" s="467" t="s">
        <v>102</v>
      </c>
      <c r="E51" s="467"/>
      <c r="F51" s="468" t="s">
        <v>425</v>
      </c>
      <c r="G51" s="468"/>
      <c r="H51" s="468"/>
      <c r="I51" s="469" t="s">
        <v>73</v>
      </c>
      <c r="J51" s="469"/>
      <c r="K51" s="469"/>
      <c r="L51" s="469"/>
      <c r="M51" s="469"/>
    </row>
    <row r="52" spans="2:13" s="429" customFormat="1" ht="38.25" customHeight="1">
      <c r="B52" s="430"/>
      <c r="C52" s="430" t="s">
        <v>103</v>
      </c>
      <c r="D52" s="467"/>
      <c r="E52" s="467"/>
      <c r="F52" s="468" t="s">
        <v>104</v>
      </c>
      <c r="G52" s="468"/>
      <c r="H52" s="468"/>
      <c r="I52" s="469" t="s">
        <v>571</v>
      </c>
      <c r="J52" s="469"/>
      <c r="K52" s="469"/>
      <c r="L52" s="469"/>
      <c r="M52" s="469"/>
    </row>
    <row r="53" spans="2:13" s="429" customFormat="1" ht="18" customHeight="1">
      <c r="B53" s="430"/>
      <c r="C53" s="430"/>
      <c r="D53" s="467" t="s">
        <v>96</v>
      </c>
      <c r="E53" s="467"/>
      <c r="F53" s="468" t="s">
        <v>420</v>
      </c>
      <c r="G53" s="468"/>
      <c r="H53" s="468"/>
      <c r="I53" s="469" t="s">
        <v>572</v>
      </c>
      <c r="J53" s="469"/>
      <c r="K53" s="469"/>
      <c r="L53" s="469"/>
      <c r="M53" s="469"/>
    </row>
    <row r="54" spans="2:13" s="429" customFormat="1" ht="18" customHeight="1">
      <c r="B54" s="430"/>
      <c r="C54" s="430"/>
      <c r="D54" s="467" t="s">
        <v>98</v>
      </c>
      <c r="E54" s="467"/>
      <c r="F54" s="468" t="s">
        <v>421</v>
      </c>
      <c r="G54" s="468"/>
      <c r="H54" s="468"/>
      <c r="I54" s="469" t="s">
        <v>573</v>
      </c>
      <c r="J54" s="469"/>
      <c r="K54" s="469"/>
      <c r="L54" s="469"/>
      <c r="M54" s="469"/>
    </row>
    <row r="55" spans="2:13" s="429" customFormat="1" ht="18" customHeight="1">
      <c r="B55" s="430"/>
      <c r="C55" s="430"/>
      <c r="D55" s="467" t="s">
        <v>99</v>
      </c>
      <c r="E55" s="467"/>
      <c r="F55" s="468" t="s">
        <v>422</v>
      </c>
      <c r="G55" s="468"/>
      <c r="H55" s="468"/>
      <c r="I55" s="469" t="s">
        <v>574</v>
      </c>
      <c r="J55" s="469"/>
      <c r="K55" s="469"/>
      <c r="L55" s="469"/>
      <c r="M55" s="469"/>
    </row>
    <row r="56" spans="2:13" s="429" customFormat="1" ht="18" customHeight="1">
      <c r="B56" s="430"/>
      <c r="C56" s="430"/>
      <c r="D56" s="467" t="s">
        <v>100</v>
      </c>
      <c r="E56" s="467"/>
      <c r="F56" s="468" t="s">
        <v>423</v>
      </c>
      <c r="G56" s="468"/>
      <c r="H56" s="468"/>
      <c r="I56" s="469" t="s">
        <v>575</v>
      </c>
      <c r="J56" s="469"/>
      <c r="K56" s="469"/>
      <c r="L56" s="469"/>
      <c r="M56" s="469"/>
    </row>
    <row r="57" spans="2:13" s="429" customFormat="1" ht="18" customHeight="1">
      <c r="B57" s="430"/>
      <c r="C57" s="430"/>
      <c r="D57" s="467" t="s">
        <v>105</v>
      </c>
      <c r="E57" s="467"/>
      <c r="F57" s="468" t="s">
        <v>426</v>
      </c>
      <c r="G57" s="468"/>
      <c r="H57" s="468"/>
      <c r="I57" s="469" t="s">
        <v>418</v>
      </c>
      <c r="J57" s="469"/>
      <c r="K57" s="469"/>
      <c r="L57" s="469"/>
      <c r="M57" s="469"/>
    </row>
    <row r="58" spans="2:13" s="429" customFormat="1" ht="18" customHeight="1">
      <c r="B58" s="430"/>
      <c r="C58" s="430"/>
      <c r="D58" s="467" t="s">
        <v>107</v>
      </c>
      <c r="E58" s="467"/>
      <c r="F58" s="468" t="s">
        <v>427</v>
      </c>
      <c r="G58" s="468"/>
      <c r="H58" s="468"/>
      <c r="I58" s="469" t="s">
        <v>73</v>
      </c>
      <c r="J58" s="469"/>
      <c r="K58" s="469"/>
      <c r="L58" s="469"/>
      <c r="M58" s="469"/>
    </row>
    <row r="59" spans="2:13" s="429" customFormat="1" ht="18" customHeight="1">
      <c r="B59" s="430"/>
      <c r="C59" s="430"/>
      <c r="D59" s="467" t="s">
        <v>108</v>
      </c>
      <c r="E59" s="467"/>
      <c r="F59" s="468" t="s">
        <v>109</v>
      </c>
      <c r="G59" s="468"/>
      <c r="H59" s="468"/>
      <c r="I59" s="469" t="s">
        <v>89</v>
      </c>
      <c r="J59" s="469"/>
      <c r="K59" s="469"/>
      <c r="L59" s="469"/>
      <c r="M59" s="469"/>
    </row>
    <row r="60" spans="2:13" s="429" customFormat="1" ht="18" customHeight="1">
      <c r="B60" s="430"/>
      <c r="C60" s="430"/>
      <c r="D60" s="467" t="s">
        <v>101</v>
      </c>
      <c r="E60" s="467"/>
      <c r="F60" s="468" t="s">
        <v>424</v>
      </c>
      <c r="G60" s="468"/>
      <c r="H60" s="468"/>
      <c r="I60" s="469" t="s">
        <v>576</v>
      </c>
      <c r="J60" s="469"/>
      <c r="K60" s="469"/>
      <c r="L60" s="469"/>
      <c r="M60" s="469"/>
    </row>
    <row r="61" spans="2:13" s="429" customFormat="1" ht="23.25" customHeight="1">
      <c r="B61" s="430"/>
      <c r="C61" s="430"/>
      <c r="D61" s="467" t="s">
        <v>522</v>
      </c>
      <c r="E61" s="467"/>
      <c r="F61" s="468" t="s">
        <v>523</v>
      </c>
      <c r="G61" s="468"/>
      <c r="H61" s="468"/>
      <c r="I61" s="469" t="s">
        <v>1</v>
      </c>
      <c r="J61" s="469"/>
      <c r="K61" s="469"/>
      <c r="L61" s="469"/>
      <c r="M61" s="469"/>
    </row>
    <row r="62" spans="2:13" s="429" customFormat="1" ht="26.25" customHeight="1">
      <c r="B62" s="430"/>
      <c r="C62" s="430"/>
      <c r="D62" s="467" t="s">
        <v>102</v>
      </c>
      <c r="E62" s="467"/>
      <c r="F62" s="468" t="s">
        <v>425</v>
      </c>
      <c r="G62" s="468"/>
      <c r="H62" s="468"/>
      <c r="I62" s="469" t="s">
        <v>106</v>
      </c>
      <c r="J62" s="469"/>
      <c r="K62" s="469"/>
      <c r="L62" s="469"/>
      <c r="M62" s="469"/>
    </row>
    <row r="63" spans="2:13" s="429" customFormat="1" ht="29.25" customHeight="1">
      <c r="B63" s="430"/>
      <c r="C63" s="430" t="s">
        <v>110</v>
      </c>
      <c r="D63" s="467"/>
      <c r="E63" s="467"/>
      <c r="F63" s="468" t="s">
        <v>111</v>
      </c>
      <c r="G63" s="468"/>
      <c r="H63" s="468"/>
      <c r="I63" s="469" t="s">
        <v>507</v>
      </c>
      <c r="J63" s="469"/>
      <c r="K63" s="469"/>
      <c r="L63" s="469"/>
      <c r="M63" s="469"/>
    </row>
    <row r="64" spans="2:13" s="429" customFormat="1" ht="18" customHeight="1">
      <c r="B64" s="430"/>
      <c r="C64" s="430"/>
      <c r="D64" s="467" t="s">
        <v>112</v>
      </c>
      <c r="E64" s="467"/>
      <c r="F64" s="468" t="s">
        <v>113</v>
      </c>
      <c r="G64" s="468"/>
      <c r="H64" s="468"/>
      <c r="I64" s="469" t="s">
        <v>114</v>
      </c>
      <c r="J64" s="469"/>
      <c r="K64" s="469"/>
      <c r="L64" s="469"/>
      <c r="M64" s="469"/>
    </row>
    <row r="65" spans="2:13" s="429" customFormat="1" ht="18" customHeight="1">
      <c r="B65" s="430"/>
      <c r="C65" s="430"/>
      <c r="D65" s="467" t="s">
        <v>115</v>
      </c>
      <c r="E65" s="467"/>
      <c r="F65" s="468" t="s">
        <v>429</v>
      </c>
      <c r="G65" s="468"/>
      <c r="H65" s="468"/>
      <c r="I65" s="469" t="s">
        <v>577</v>
      </c>
      <c r="J65" s="469"/>
      <c r="K65" s="469"/>
      <c r="L65" s="469"/>
      <c r="M65" s="469"/>
    </row>
    <row r="66" spans="2:13" s="429" customFormat="1" ht="24.75" customHeight="1">
      <c r="B66" s="430"/>
      <c r="C66" s="430"/>
      <c r="D66" s="467" t="s">
        <v>371</v>
      </c>
      <c r="E66" s="467"/>
      <c r="F66" s="468" t="s">
        <v>372</v>
      </c>
      <c r="G66" s="468"/>
      <c r="H66" s="468"/>
      <c r="I66" s="469" t="s">
        <v>578</v>
      </c>
      <c r="J66" s="469"/>
      <c r="K66" s="469"/>
      <c r="L66" s="469"/>
      <c r="M66" s="469"/>
    </row>
    <row r="67" spans="2:13" s="429" customFormat="1" ht="18" customHeight="1">
      <c r="B67" s="430"/>
      <c r="C67" s="430"/>
      <c r="D67" s="467" t="s">
        <v>65</v>
      </c>
      <c r="E67" s="467"/>
      <c r="F67" s="468" t="s">
        <v>416</v>
      </c>
      <c r="G67" s="468"/>
      <c r="H67" s="468"/>
      <c r="I67" s="469" t="s">
        <v>526</v>
      </c>
      <c r="J67" s="469"/>
      <c r="K67" s="469"/>
      <c r="L67" s="469"/>
      <c r="M67" s="469"/>
    </row>
    <row r="68" spans="2:13" s="429" customFormat="1" ht="18.75" customHeight="1">
      <c r="B68" s="430"/>
      <c r="C68" s="430" t="s">
        <v>116</v>
      </c>
      <c r="D68" s="467"/>
      <c r="E68" s="467"/>
      <c r="F68" s="468" t="s">
        <v>117</v>
      </c>
      <c r="G68" s="468"/>
      <c r="H68" s="468"/>
      <c r="I68" s="469" t="s">
        <v>579</v>
      </c>
      <c r="J68" s="469"/>
      <c r="K68" s="469"/>
      <c r="L68" s="469"/>
      <c r="M68" s="469"/>
    </row>
    <row r="69" spans="2:13" s="429" customFormat="1" ht="20.25" customHeight="1">
      <c r="B69" s="430"/>
      <c r="C69" s="430"/>
      <c r="D69" s="467" t="s">
        <v>118</v>
      </c>
      <c r="E69" s="467"/>
      <c r="F69" s="468" t="s">
        <v>88</v>
      </c>
      <c r="G69" s="468"/>
      <c r="H69" s="468"/>
      <c r="I69" s="469" t="s">
        <v>580</v>
      </c>
      <c r="J69" s="469"/>
      <c r="K69" s="469"/>
      <c r="L69" s="469"/>
      <c r="M69" s="469"/>
    </row>
    <row r="70" spans="2:13" s="429" customFormat="1" ht="20.25" customHeight="1">
      <c r="B70" s="430"/>
      <c r="C70" s="430"/>
      <c r="D70" s="467" t="s">
        <v>119</v>
      </c>
      <c r="E70" s="467"/>
      <c r="F70" s="487" t="s">
        <v>430</v>
      </c>
      <c r="G70" s="487"/>
      <c r="H70" s="487"/>
      <c r="I70" s="488" t="s">
        <v>524</v>
      </c>
      <c r="J70" s="488"/>
      <c r="K70" s="488"/>
      <c r="L70" s="488"/>
      <c r="M70" s="488"/>
    </row>
    <row r="71" spans="1:12" s="421" customFormat="1" ht="13.5" customHeight="1">
      <c r="A71" s="489"/>
      <c r="B71" s="489"/>
      <c r="C71" s="470"/>
      <c r="D71" s="470"/>
      <c r="E71" s="470"/>
      <c r="F71" s="470"/>
      <c r="G71" s="205"/>
      <c r="H71" s="355"/>
      <c r="I71" s="471" t="s">
        <v>207</v>
      </c>
      <c r="J71" s="471"/>
      <c r="K71" s="471"/>
      <c r="L71" s="471"/>
    </row>
    <row r="72" spans="2:13" ht="33" customHeight="1">
      <c r="B72" s="425" t="s">
        <v>32</v>
      </c>
      <c r="C72" s="425" t="s">
        <v>33</v>
      </c>
      <c r="D72" s="485" t="s">
        <v>34</v>
      </c>
      <c r="E72" s="485"/>
      <c r="F72" s="486" t="s">
        <v>35</v>
      </c>
      <c r="G72" s="486"/>
      <c r="H72" s="486"/>
      <c r="I72" s="486" t="s">
        <v>402</v>
      </c>
      <c r="J72" s="486"/>
      <c r="K72" s="486"/>
      <c r="L72" s="486"/>
      <c r="M72" s="486"/>
    </row>
    <row r="73" spans="2:13" s="426" customFormat="1" ht="9.75" customHeight="1">
      <c r="B73" s="428" t="s">
        <v>36</v>
      </c>
      <c r="C73" s="428" t="s">
        <v>37</v>
      </c>
      <c r="D73" s="484" t="s">
        <v>38</v>
      </c>
      <c r="E73" s="484"/>
      <c r="F73" s="484" t="s">
        <v>39</v>
      </c>
      <c r="G73" s="484"/>
      <c r="H73" s="484"/>
      <c r="I73" s="484" t="s">
        <v>40</v>
      </c>
      <c r="J73" s="484"/>
      <c r="K73" s="484"/>
      <c r="L73" s="484"/>
      <c r="M73" s="484"/>
    </row>
    <row r="74" spans="2:13" s="429" customFormat="1" ht="19.5" customHeight="1">
      <c r="B74" s="430" t="s">
        <v>120</v>
      </c>
      <c r="C74" s="430"/>
      <c r="D74" s="467"/>
      <c r="E74" s="467"/>
      <c r="F74" s="468" t="s">
        <v>121</v>
      </c>
      <c r="G74" s="468"/>
      <c r="H74" s="468"/>
      <c r="I74" s="469" t="s">
        <v>581</v>
      </c>
      <c r="J74" s="469"/>
      <c r="K74" s="469"/>
      <c r="L74" s="469"/>
      <c r="M74" s="469"/>
    </row>
    <row r="75" spans="2:13" s="429" customFormat="1" ht="22.5" customHeight="1">
      <c r="B75" s="430"/>
      <c r="C75" s="430" t="s">
        <v>122</v>
      </c>
      <c r="D75" s="467"/>
      <c r="E75" s="467"/>
      <c r="F75" s="468" t="s">
        <v>123</v>
      </c>
      <c r="G75" s="468"/>
      <c r="H75" s="468"/>
      <c r="I75" s="469" t="s">
        <v>582</v>
      </c>
      <c r="J75" s="469"/>
      <c r="K75" s="469"/>
      <c r="L75" s="469"/>
      <c r="M75" s="469"/>
    </row>
    <row r="76" spans="2:13" s="429" customFormat="1" ht="18.75" customHeight="1">
      <c r="B76" s="430"/>
      <c r="C76" s="430"/>
      <c r="D76" s="467" t="s">
        <v>124</v>
      </c>
      <c r="E76" s="467"/>
      <c r="F76" s="468" t="s">
        <v>125</v>
      </c>
      <c r="G76" s="468"/>
      <c r="H76" s="468"/>
      <c r="I76" s="469" t="s">
        <v>582</v>
      </c>
      <c r="J76" s="469"/>
      <c r="K76" s="469"/>
      <c r="L76" s="469"/>
      <c r="M76" s="469"/>
    </row>
    <row r="77" spans="2:13" s="429" customFormat="1" ht="18.75" customHeight="1">
      <c r="B77" s="430"/>
      <c r="C77" s="430" t="s">
        <v>126</v>
      </c>
      <c r="D77" s="467"/>
      <c r="E77" s="467"/>
      <c r="F77" s="468" t="s">
        <v>127</v>
      </c>
      <c r="G77" s="468"/>
      <c r="H77" s="468"/>
      <c r="I77" s="469" t="s">
        <v>583</v>
      </c>
      <c r="J77" s="469"/>
      <c r="K77" s="469"/>
      <c r="L77" s="469"/>
      <c r="M77" s="469"/>
    </row>
    <row r="78" spans="2:13" s="429" customFormat="1" ht="18.75" customHeight="1">
      <c r="B78" s="430"/>
      <c r="C78" s="430"/>
      <c r="D78" s="467" t="s">
        <v>124</v>
      </c>
      <c r="E78" s="467"/>
      <c r="F78" s="468" t="s">
        <v>125</v>
      </c>
      <c r="G78" s="468"/>
      <c r="H78" s="468"/>
      <c r="I78" s="469" t="s">
        <v>583</v>
      </c>
      <c r="J78" s="469"/>
      <c r="K78" s="469"/>
      <c r="L78" s="469"/>
      <c r="M78" s="469"/>
    </row>
    <row r="79" spans="2:13" s="429" customFormat="1" ht="18.75" customHeight="1">
      <c r="B79" s="430" t="s">
        <v>128</v>
      </c>
      <c r="C79" s="430"/>
      <c r="D79" s="467"/>
      <c r="E79" s="467"/>
      <c r="F79" s="468" t="s">
        <v>129</v>
      </c>
      <c r="G79" s="468"/>
      <c r="H79" s="468"/>
      <c r="I79" s="469" t="s">
        <v>584</v>
      </c>
      <c r="J79" s="469"/>
      <c r="K79" s="469"/>
      <c r="L79" s="469"/>
      <c r="M79" s="469"/>
    </row>
    <row r="80" spans="2:13" s="433" customFormat="1" ht="39.75" customHeight="1">
      <c r="B80" s="434"/>
      <c r="C80" s="434"/>
      <c r="D80" s="473"/>
      <c r="E80" s="473"/>
      <c r="F80" s="474" t="s">
        <v>882</v>
      </c>
      <c r="G80" s="474"/>
      <c r="H80" s="474"/>
      <c r="I80" s="475" t="s">
        <v>585</v>
      </c>
      <c r="J80" s="475"/>
      <c r="K80" s="475"/>
      <c r="L80" s="475"/>
      <c r="M80" s="475"/>
    </row>
    <row r="81" spans="2:13" s="429" customFormat="1" ht="17.25" customHeight="1">
      <c r="B81" s="430"/>
      <c r="C81" s="430" t="s">
        <v>130</v>
      </c>
      <c r="D81" s="467"/>
      <c r="E81" s="467"/>
      <c r="F81" s="468" t="s">
        <v>131</v>
      </c>
      <c r="G81" s="468"/>
      <c r="H81" s="468"/>
      <c r="I81" s="469" t="s">
        <v>586</v>
      </c>
      <c r="J81" s="469"/>
      <c r="K81" s="469"/>
      <c r="L81" s="469"/>
      <c r="M81" s="469"/>
    </row>
    <row r="82" spans="2:13" s="429" customFormat="1" ht="17.25" customHeight="1">
      <c r="B82" s="430"/>
      <c r="C82" s="430"/>
      <c r="D82" s="467" t="s">
        <v>51</v>
      </c>
      <c r="E82" s="467"/>
      <c r="F82" s="468" t="s">
        <v>52</v>
      </c>
      <c r="G82" s="468"/>
      <c r="H82" s="468"/>
      <c r="I82" s="469" t="s">
        <v>586</v>
      </c>
      <c r="J82" s="469"/>
      <c r="K82" s="469"/>
      <c r="L82" s="469"/>
      <c r="M82" s="469"/>
    </row>
    <row r="83" spans="2:13" s="429" customFormat="1" ht="18.75" customHeight="1">
      <c r="B83" s="430"/>
      <c r="C83" s="430" t="s">
        <v>19</v>
      </c>
      <c r="D83" s="467"/>
      <c r="E83" s="467"/>
      <c r="F83" s="468" t="s">
        <v>184</v>
      </c>
      <c r="G83" s="468"/>
      <c r="H83" s="468"/>
      <c r="I83" s="469" t="s">
        <v>587</v>
      </c>
      <c r="J83" s="469"/>
      <c r="K83" s="469"/>
      <c r="L83" s="469"/>
      <c r="M83" s="469"/>
    </row>
    <row r="84" spans="2:13" s="429" customFormat="1" ht="39" customHeight="1">
      <c r="B84" s="430"/>
      <c r="C84" s="430"/>
      <c r="D84" s="467" t="s">
        <v>139</v>
      </c>
      <c r="E84" s="467"/>
      <c r="F84" s="468" t="s">
        <v>431</v>
      </c>
      <c r="G84" s="468"/>
      <c r="H84" s="468"/>
      <c r="I84" s="469" t="s">
        <v>587</v>
      </c>
      <c r="J84" s="469"/>
      <c r="K84" s="469"/>
      <c r="L84" s="469"/>
      <c r="M84" s="469"/>
    </row>
    <row r="85" spans="2:13" s="429" customFormat="1" ht="18" customHeight="1">
      <c r="B85" s="430"/>
      <c r="C85" s="430" t="s">
        <v>132</v>
      </c>
      <c r="D85" s="467"/>
      <c r="E85" s="467"/>
      <c r="F85" s="468" t="s">
        <v>133</v>
      </c>
      <c r="G85" s="468"/>
      <c r="H85" s="468"/>
      <c r="I85" s="469" t="s">
        <v>588</v>
      </c>
      <c r="J85" s="469"/>
      <c r="K85" s="469"/>
      <c r="L85" s="469"/>
      <c r="M85" s="469"/>
    </row>
    <row r="86" spans="2:13" s="429" customFormat="1" ht="18" customHeight="1">
      <c r="B86" s="430"/>
      <c r="C86" s="430"/>
      <c r="D86" s="467" t="s">
        <v>51</v>
      </c>
      <c r="E86" s="467"/>
      <c r="F86" s="468" t="s">
        <v>52</v>
      </c>
      <c r="G86" s="468"/>
      <c r="H86" s="468"/>
      <c r="I86" s="469" t="s">
        <v>589</v>
      </c>
      <c r="J86" s="469"/>
      <c r="K86" s="469"/>
      <c r="L86" s="469"/>
      <c r="M86" s="469"/>
    </row>
    <row r="87" spans="2:13" s="429" customFormat="1" ht="39" customHeight="1">
      <c r="B87" s="430"/>
      <c r="C87" s="430"/>
      <c r="D87" s="467" t="s">
        <v>139</v>
      </c>
      <c r="E87" s="467"/>
      <c r="F87" s="468" t="s">
        <v>431</v>
      </c>
      <c r="G87" s="468"/>
      <c r="H87" s="468"/>
      <c r="I87" s="469" t="s">
        <v>590</v>
      </c>
      <c r="J87" s="469"/>
      <c r="K87" s="469"/>
      <c r="L87" s="469"/>
      <c r="M87" s="469"/>
    </row>
    <row r="88" spans="2:13" s="429" customFormat="1" ht="21.75" customHeight="1">
      <c r="B88" s="430"/>
      <c r="C88" s="430" t="s">
        <v>591</v>
      </c>
      <c r="D88" s="467"/>
      <c r="E88" s="467"/>
      <c r="F88" s="468" t="s">
        <v>44</v>
      </c>
      <c r="G88" s="468"/>
      <c r="H88" s="468"/>
      <c r="I88" s="469" t="s">
        <v>585</v>
      </c>
      <c r="J88" s="469"/>
      <c r="K88" s="469"/>
      <c r="L88" s="469"/>
      <c r="M88" s="469"/>
    </row>
    <row r="89" spans="2:13" s="433" customFormat="1" ht="36" customHeight="1">
      <c r="B89" s="434"/>
      <c r="C89" s="434"/>
      <c r="D89" s="473"/>
      <c r="E89" s="473"/>
      <c r="F89" s="474" t="s">
        <v>882</v>
      </c>
      <c r="G89" s="474"/>
      <c r="H89" s="474"/>
      <c r="I89" s="475" t="s">
        <v>585</v>
      </c>
      <c r="J89" s="475"/>
      <c r="K89" s="475"/>
      <c r="L89" s="475"/>
      <c r="M89" s="475"/>
    </row>
    <row r="90" spans="2:13" s="458" customFormat="1" ht="55.5" customHeight="1">
      <c r="B90" s="460"/>
      <c r="C90" s="460"/>
      <c r="D90" s="481" t="s">
        <v>892</v>
      </c>
      <c r="E90" s="481"/>
      <c r="F90" s="482" t="s">
        <v>893</v>
      </c>
      <c r="G90" s="482"/>
      <c r="H90" s="482"/>
      <c r="I90" s="483" t="s">
        <v>592</v>
      </c>
      <c r="J90" s="483"/>
      <c r="K90" s="483"/>
      <c r="L90" s="483"/>
      <c r="M90" s="483"/>
    </row>
    <row r="91" spans="2:13" s="458" customFormat="1" ht="57.75" customHeight="1">
      <c r="B91" s="460"/>
      <c r="C91" s="460"/>
      <c r="D91" s="481" t="s">
        <v>894</v>
      </c>
      <c r="E91" s="481"/>
      <c r="F91" s="482" t="s">
        <v>893</v>
      </c>
      <c r="G91" s="482"/>
      <c r="H91" s="482"/>
      <c r="I91" s="483" t="s">
        <v>593</v>
      </c>
      <c r="J91" s="483"/>
      <c r="K91" s="483"/>
      <c r="L91" s="483"/>
      <c r="M91" s="483"/>
    </row>
    <row r="92" spans="2:13" s="429" customFormat="1" ht="18.75" customHeight="1">
      <c r="B92" s="430" t="s">
        <v>134</v>
      </c>
      <c r="C92" s="430"/>
      <c r="D92" s="467"/>
      <c r="E92" s="467"/>
      <c r="F92" s="468" t="s">
        <v>135</v>
      </c>
      <c r="G92" s="468"/>
      <c r="H92" s="468"/>
      <c r="I92" s="469" t="s">
        <v>594</v>
      </c>
      <c r="J92" s="469"/>
      <c r="K92" s="469"/>
      <c r="L92" s="469"/>
      <c r="M92" s="469"/>
    </row>
    <row r="93" spans="2:13" s="449" customFormat="1" ht="19.5" customHeight="1">
      <c r="B93" s="450"/>
      <c r="C93" s="451" t="s">
        <v>852</v>
      </c>
      <c r="D93" s="491"/>
      <c r="E93" s="491"/>
      <c r="F93" s="492" t="s">
        <v>191</v>
      </c>
      <c r="G93" s="492"/>
      <c r="H93" s="492"/>
      <c r="I93" s="493" t="s">
        <v>596</v>
      </c>
      <c r="J93" s="493"/>
      <c r="K93" s="493"/>
      <c r="L93" s="493"/>
      <c r="M93" s="493"/>
    </row>
    <row r="94" spans="2:13" s="429" customFormat="1" ht="24" customHeight="1">
      <c r="B94" s="430"/>
      <c r="C94" s="430"/>
      <c r="D94" s="467" t="s">
        <v>51</v>
      </c>
      <c r="E94" s="467"/>
      <c r="F94" s="468" t="s">
        <v>52</v>
      </c>
      <c r="G94" s="468"/>
      <c r="H94" s="468"/>
      <c r="I94" s="469" t="s">
        <v>596</v>
      </c>
      <c r="J94" s="469"/>
      <c r="K94" s="469"/>
      <c r="L94" s="469"/>
      <c r="M94" s="469"/>
    </row>
    <row r="95" spans="2:13" s="429" customFormat="1" ht="38.25" customHeight="1">
      <c r="B95" s="430"/>
      <c r="C95" s="430" t="s">
        <v>138</v>
      </c>
      <c r="D95" s="467"/>
      <c r="E95" s="467"/>
      <c r="F95" s="468" t="s">
        <v>595</v>
      </c>
      <c r="G95" s="468"/>
      <c r="H95" s="468"/>
      <c r="I95" s="469" t="s">
        <v>597</v>
      </c>
      <c r="J95" s="469"/>
      <c r="K95" s="469"/>
      <c r="L95" s="469"/>
      <c r="M95" s="469"/>
    </row>
    <row r="96" spans="2:13" s="429" customFormat="1" ht="38.25" customHeight="1">
      <c r="B96" s="430"/>
      <c r="C96" s="430"/>
      <c r="D96" s="467" t="s">
        <v>139</v>
      </c>
      <c r="E96" s="467"/>
      <c r="F96" s="468" t="s">
        <v>431</v>
      </c>
      <c r="G96" s="468"/>
      <c r="H96" s="468"/>
      <c r="I96" s="469" t="s">
        <v>597</v>
      </c>
      <c r="J96" s="469"/>
      <c r="K96" s="469"/>
      <c r="L96" s="469"/>
      <c r="M96" s="469"/>
    </row>
    <row r="97" spans="2:13" s="429" customFormat="1" ht="27" customHeight="1">
      <c r="B97" s="430"/>
      <c r="C97" s="430" t="s">
        <v>140</v>
      </c>
      <c r="D97" s="467"/>
      <c r="E97" s="467"/>
      <c r="F97" s="468" t="s">
        <v>433</v>
      </c>
      <c r="G97" s="468"/>
      <c r="H97" s="468"/>
      <c r="I97" s="469" t="s">
        <v>598</v>
      </c>
      <c r="J97" s="469"/>
      <c r="K97" s="469"/>
      <c r="L97" s="469"/>
      <c r="M97" s="469"/>
    </row>
    <row r="98" spans="2:13" s="429" customFormat="1" ht="37.5" customHeight="1">
      <c r="B98" s="430"/>
      <c r="C98" s="430"/>
      <c r="D98" s="467" t="s">
        <v>139</v>
      </c>
      <c r="E98" s="467"/>
      <c r="F98" s="468" t="s">
        <v>431</v>
      </c>
      <c r="G98" s="468"/>
      <c r="H98" s="468"/>
      <c r="I98" s="469" t="s">
        <v>598</v>
      </c>
      <c r="J98" s="469"/>
      <c r="K98" s="469"/>
      <c r="L98" s="469"/>
      <c r="M98" s="469"/>
    </row>
    <row r="99" spans="2:13" s="429" customFormat="1" ht="19.5" customHeight="1">
      <c r="B99" s="430"/>
      <c r="C99" s="430" t="s">
        <v>141</v>
      </c>
      <c r="D99" s="467"/>
      <c r="E99" s="467"/>
      <c r="F99" s="487" t="s">
        <v>142</v>
      </c>
      <c r="G99" s="487"/>
      <c r="H99" s="487"/>
      <c r="I99" s="488" t="s">
        <v>599</v>
      </c>
      <c r="J99" s="488"/>
      <c r="K99" s="488"/>
      <c r="L99" s="488"/>
      <c r="M99" s="488"/>
    </row>
    <row r="100" spans="1:12" s="421" customFormat="1" ht="28.5" customHeight="1">
      <c r="A100" s="489"/>
      <c r="B100" s="489"/>
      <c r="C100" s="470"/>
      <c r="D100" s="470"/>
      <c r="E100" s="470"/>
      <c r="F100" s="470"/>
      <c r="G100" s="205"/>
      <c r="H100" s="432"/>
      <c r="I100" s="490"/>
      <c r="J100" s="490"/>
      <c r="K100" s="490"/>
      <c r="L100" s="490"/>
    </row>
    <row r="101" spans="1:12" s="421" customFormat="1" ht="21.75" customHeight="1">
      <c r="A101" s="489"/>
      <c r="B101" s="489"/>
      <c r="C101" s="470"/>
      <c r="D101" s="470"/>
      <c r="E101" s="470"/>
      <c r="F101" s="470"/>
      <c r="G101" s="205"/>
      <c r="H101" s="355"/>
      <c r="I101" s="471" t="s">
        <v>207</v>
      </c>
      <c r="J101" s="471"/>
      <c r="K101" s="471"/>
      <c r="L101" s="471"/>
    </row>
    <row r="102" spans="2:13" ht="17.25" customHeight="1">
      <c r="B102" s="425" t="s">
        <v>32</v>
      </c>
      <c r="C102" s="425" t="s">
        <v>33</v>
      </c>
      <c r="D102" s="485" t="s">
        <v>34</v>
      </c>
      <c r="E102" s="485"/>
      <c r="F102" s="485" t="s">
        <v>35</v>
      </c>
      <c r="G102" s="485"/>
      <c r="H102" s="485"/>
      <c r="I102" s="485" t="s">
        <v>402</v>
      </c>
      <c r="J102" s="485"/>
      <c r="K102" s="485"/>
      <c r="L102" s="485"/>
      <c r="M102" s="485"/>
    </row>
    <row r="103" spans="2:13" s="426" customFormat="1" ht="17.25" customHeight="1">
      <c r="B103" s="428" t="s">
        <v>36</v>
      </c>
      <c r="C103" s="428" t="s">
        <v>37</v>
      </c>
      <c r="D103" s="484" t="s">
        <v>38</v>
      </c>
      <c r="E103" s="484"/>
      <c r="F103" s="484" t="s">
        <v>39</v>
      </c>
      <c r="G103" s="484"/>
      <c r="H103" s="484"/>
      <c r="I103" s="484" t="s">
        <v>40</v>
      </c>
      <c r="J103" s="484"/>
      <c r="K103" s="484"/>
      <c r="L103" s="484"/>
      <c r="M103" s="484"/>
    </row>
    <row r="104" spans="2:13" s="429" customFormat="1" ht="43.5" customHeight="1">
      <c r="B104" s="430"/>
      <c r="C104" s="430"/>
      <c r="D104" s="467" t="s">
        <v>139</v>
      </c>
      <c r="E104" s="467"/>
      <c r="F104" s="468" t="s">
        <v>431</v>
      </c>
      <c r="G104" s="468"/>
      <c r="H104" s="468"/>
      <c r="I104" s="469" t="s">
        <v>599</v>
      </c>
      <c r="J104" s="469"/>
      <c r="K104" s="469"/>
      <c r="L104" s="469"/>
      <c r="M104" s="469"/>
    </row>
    <row r="105" spans="2:13" s="429" customFormat="1" ht="18" customHeight="1">
      <c r="B105" s="430"/>
      <c r="C105" s="430" t="s">
        <v>143</v>
      </c>
      <c r="D105" s="467"/>
      <c r="E105" s="467"/>
      <c r="F105" s="468" t="s">
        <v>144</v>
      </c>
      <c r="G105" s="468"/>
      <c r="H105" s="468"/>
      <c r="I105" s="469" t="s">
        <v>434</v>
      </c>
      <c r="J105" s="469"/>
      <c r="K105" s="469"/>
      <c r="L105" s="469"/>
      <c r="M105" s="469"/>
    </row>
    <row r="106" spans="2:13" s="429" customFormat="1" ht="36" customHeight="1">
      <c r="B106" s="430"/>
      <c r="C106" s="430"/>
      <c r="D106" s="467" t="s">
        <v>139</v>
      </c>
      <c r="E106" s="467"/>
      <c r="F106" s="468" t="s">
        <v>431</v>
      </c>
      <c r="G106" s="468"/>
      <c r="H106" s="468"/>
      <c r="I106" s="469" t="s">
        <v>434</v>
      </c>
      <c r="J106" s="469"/>
      <c r="K106" s="469"/>
      <c r="L106" s="469"/>
      <c r="M106" s="469"/>
    </row>
    <row r="107" spans="2:13" s="429" customFormat="1" ht="18" customHeight="1">
      <c r="B107" s="430"/>
      <c r="C107" s="430" t="s">
        <v>145</v>
      </c>
      <c r="D107" s="467"/>
      <c r="E107" s="467"/>
      <c r="F107" s="468" t="s">
        <v>146</v>
      </c>
      <c r="G107" s="468"/>
      <c r="H107" s="468"/>
      <c r="I107" s="469" t="s">
        <v>600</v>
      </c>
      <c r="J107" s="469"/>
      <c r="K107" s="469"/>
      <c r="L107" s="469"/>
      <c r="M107" s="469"/>
    </row>
    <row r="108" spans="2:13" s="429" customFormat="1" ht="18" customHeight="1">
      <c r="B108" s="430"/>
      <c r="C108" s="430"/>
      <c r="D108" s="467" t="s">
        <v>147</v>
      </c>
      <c r="E108" s="467"/>
      <c r="F108" s="468" t="s">
        <v>148</v>
      </c>
      <c r="G108" s="468"/>
      <c r="H108" s="468"/>
      <c r="I108" s="469" t="s">
        <v>600</v>
      </c>
      <c r="J108" s="469"/>
      <c r="K108" s="469"/>
      <c r="L108" s="469"/>
      <c r="M108" s="469"/>
    </row>
    <row r="109" spans="2:13" s="429" customFormat="1" ht="18" customHeight="1">
      <c r="B109" s="430"/>
      <c r="C109" s="430" t="s">
        <v>435</v>
      </c>
      <c r="D109" s="467"/>
      <c r="E109" s="467"/>
      <c r="F109" s="468" t="s">
        <v>436</v>
      </c>
      <c r="G109" s="468"/>
      <c r="H109" s="468"/>
      <c r="I109" s="469" t="s">
        <v>601</v>
      </c>
      <c r="J109" s="469"/>
      <c r="K109" s="469"/>
      <c r="L109" s="469"/>
      <c r="M109" s="469"/>
    </row>
    <row r="110" spans="2:13" s="429" customFormat="1" ht="39.75" customHeight="1">
      <c r="B110" s="430"/>
      <c r="C110" s="430"/>
      <c r="D110" s="467" t="s">
        <v>139</v>
      </c>
      <c r="E110" s="467"/>
      <c r="F110" s="468" t="s">
        <v>431</v>
      </c>
      <c r="G110" s="468"/>
      <c r="H110" s="468"/>
      <c r="I110" s="469" t="s">
        <v>601</v>
      </c>
      <c r="J110" s="469"/>
      <c r="K110" s="469"/>
      <c r="L110" s="469"/>
      <c r="M110" s="469"/>
    </row>
    <row r="111" spans="2:13" s="429" customFormat="1" ht="18" customHeight="1">
      <c r="B111" s="430" t="s">
        <v>437</v>
      </c>
      <c r="C111" s="430"/>
      <c r="D111" s="467"/>
      <c r="E111" s="467"/>
      <c r="F111" s="468" t="s">
        <v>438</v>
      </c>
      <c r="G111" s="468"/>
      <c r="H111" s="468"/>
      <c r="I111" s="469" t="s">
        <v>602</v>
      </c>
      <c r="J111" s="469"/>
      <c r="K111" s="469"/>
      <c r="L111" s="469"/>
      <c r="M111" s="469"/>
    </row>
    <row r="112" spans="2:13" s="429" customFormat="1" ht="18" customHeight="1">
      <c r="B112" s="430"/>
      <c r="C112" s="430" t="s">
        <v>439</v>
      </c>
      <c r="D112" s="467"/>
      <c r="E112" s="467"/>
      <c r="F112" s="468" t="s">
        <v>440</v>
      </c>
      <c r="G112" s="468"/>
      <c r="H112" s="468"/>
      <c r="I112" s="469" t="s">
        <v>603</v>
      </c>
      <c r="J112" s="469"/>
      <c r="K112" s="469"/>
      <c r="L112" s="469"/>
      <c r="M112" s="469"/>
    </row>
    <row r="113" spans="2:13" s="429" customFormat="1" ht="61.5" customHeight="1">
      <c r="B113" s="430"/>
      <c r="C113" s="430"/>
      <c r="D113" s="467" t="s">
        <v>441</v>
      </c>
      <c r="E113" s="467"/>
      <c r="F113" s="468" t="s">
        <v>604</v>
      </c>
      <c r="G113" s="468"/>
      <c r="H113" s="468"/>
      <c r="I113" s="469" t="s">
        <v>603</v>
      </c>
      <c r="J113" s="469"/>
      <c r="K113" s="469"/>
      <c r="L113" s="469"/>
      <c r="M113" s="469"/>
    </row>
    <row r="114" spans="2:13" s="429" customFormat="1" ht="39.75" customHeight="1">
      <c r="B114" s="430"/>
      <c r="C114" s="430" t="s">
        <v>442</v>
      </c>
      <c r="D114" s="467"/>
      <c r="E114" s="467"/>
      <c r="F114" s="468" t="s">
        <v>532</v>
      </c>
      <c r="G114" s="468"/>
      <c r="H114" s="468"/>
      <c r="I114" s="469" t="s">
        <v>605</v>
      </c>
      <c r="J114" s="469"/>
      <c r="K114" s="469"/>
      <c r="L114" s="469"/>
      <c r="M114" s="469"/>
    </row>
    <row r="115" spans="2:13" s="429" customFormat="1" ht="48" customHeight="1">
      <c r="B115" s="430"/>
      <c r="C115" s="430"/>
      <c r="D115" s="467" t="s">
        <v>71</v>
      </c>
      <c r="E115" s="467"/>
      <c r="F115" s="468" t="s">
        <v>417</v>
      </c>
      <c r="G115" s="468"/>
      <c r="H115" s="468"/>
      <c r="I115" s="469" t="s">
        <v>606</v>
      </c>
      <c r="J115" s="469"/>
      <c r="K115" s="469"/>
      <c r="L115" s="469"/>
      <c r="M115" s="469"/>
    </row>
    <row r="116" spans="2:13" s="429" customFormat="1" ht="38.25" customHeight="1">
      <c r="B116" s="430"/>
      <c r="C116" s="430"/>
      <c r="D116" s="467" t="s">
        <v>136</v>
      </c>
      <c r="E116" s="467"/>
      <c r="F116" s="468" t="s">
        <v>137</v>
      </c>
      <c r="G116" s="468"/>
      <c r="H116" s="468"/>
      <c r="I116" s="469" t="s">
        <v>432</v>
      </c>
      <c r="J116" s="469"/>
      <c r="K116" s="469"/>
      <c r="L116" s="469"/>
      <c r="M116" s="469"/>
    </row>
    <row r="117" spans="2:13" s="429" customFormat="1" ht="21.75" customHeight="1">
      <c r="B117" s="430"/>
      <c r="C117" s="430" t="s">
        <v>607</v>
      </c>
      <c r="D117" s="467"/>
      <c r="E117" s="467"/>
      <c r="F117" s="468" t="s">
        <v>450</v>
      </c>
      <c r="G117" s="468"/>
      <c r="H117" s="468"/>
      <c r="I117" s="469" t="s">
        <v>608</v>
      </c>
      <c r="J117" s="469"/>
      <c r="K117" s="469"/>
      <c r="L117" s="469"/>
      <c r="M117" s="469"/>
    </row>
    <row r="118" spans="2:13" s="429" customFormat="1" ht="45.75" customHeight="1">
      <c r="B118" s="430"/>
      <c r="C118" s="430"/>
      <c r="D118" s="467" t="s">
        <v>71</v>
      </c>
      <c r="E118" s="467"/>
      <c r="F118" s="468" t="s">
        <v>417</v>
      </c>
      <c r="G118" s="468"/>
      <c r="H118" s="468"/>
      <c r="I118" s="469" t="s">
        <v>608</v>
      </c>
      <c r="J118" s="469"/>
      <c r="K118" s="469"/>
      <c r="L118" s="469"/>
      <c r="M118" s="469"/>
    </row>
    <row r="119" spans="2:13" s="429" customFormat="1" ht="66.75" customHeight="1">
      <c r="B119" s="430"/>
      <c r="C119" s="430" t="s">
        <v>609</v>
      </c>
      <c r="D119" s="467"/>
      <c r="E119" s="467"/>
      <c r="F119" s="468" t="s">
        <v>610</v>
      </c>
      <c r="G119" s="468"/>
      <c r="H119" s="468"/>
      <c r="I119" s="469" t="s">
        <v>611</v>
      </c>
      <c r="J119" s="469"/>
      <c r="K119" s="469"/>
      <c r="L119" s="469"/>
      <c r="M119" s="469"/>
    </row>
    <row r="120" spans="2:13" s="429" customFormat="1" ht="54" customHeight="1">
      <c r="B120" s="430"/>
      <c r="C120" s="430"/>
      <c r="D120" s="467" t="s">
        <v>71</v>
      </c>
      <c r="E120" s="467"/>
      <c r="F120" s="468" t="s">
        <v>417</v>
      </c>
      <c r="G120" s="468"/>
      <c r="H120" s="468"/>
      <c r="I120" s="469" t="s">
        <v>611</v>
      </c>
      <c r="J120" s="469"/>
      <c r="K120" s="469"/>
      <c r="L120" s="469"/>
      <c r="M120" s="469"/>
    </row>
    <row r="121" spans="2:13" s="429" customFormat="1" ht="19.5" customHeight="1">
      <c r="B121" s="430" t="s">
        <v>149</v>
      </c>
      <c r="C121" s="430"/>
      <c r="D121" s="467"/>
      <c r="E121" s="467"/>
      <c r="F121" s="468" t="s">
        <v>150</v>
      </c>
      <c r="G121" s="468"/>
      <c r="H121" s="468"/>
      <c r="I121" s="469" t="s">
        <v>612</v>
      </c>
      <c r="J121" s="469"/>
      <c r="K121" s="469"/>
      <c r="L121" s="469"/>
      <c r="M121" s="469"/>
    </row>
    <row r="122" spans="2:13" s="429" customFormat="1" ht="18" customHeight="1">
      <c r="B122" s="430"/>
      <c r="C122" s="430" t="s">
        <v>20</v>
      </c>
      <c r="D122" s="467"/>
      <c r="E122" s="467"/>
      <c r="F122" s="468" t="s">
        <v>613</v>
      </c>
      <c r="G122" s="468"/>
      <c r="H122" s="468"/>
      <c r="I122" s="469" t="s">
        <v>614</v>
      </c>
      <c r="J122" s="469"/>
      <c r="K122" s="469"/>
      <c r="L122" s="469"/>
      <c r="M122" s="469"/>
    </row>
    <row r="123" spans="2:13" s="429" customFormat="1" ht="29.25" customHeight="1">
      <c r="B123" s="430"/>
      <c r="C123" s="430"/>
      <c r="D123" s="467" t="s">
        <v>371</v>
      </c>
      <c r="E123" s="467"/>
      <c r="F123" s="468" t="s">
        <v>372</v>
      </c>
      <c r="G123" s="468"/>
      <c r="H123" s="468"/>
      <c r="I123" s="469" t="s">
        <v>615</v>
      </c>
      <c r="J123" s="469"/>
      <c r="K123" s="469"/>
      <c r="L123" s="469"/>
      <c r="M123" s="469"/>
    </row>
    <row r="124" spans="2:13" s="429" customFormat="1" ht="25.5" customHeight="1">
      <c r="B124" s="430"/>
      <c r="C124" s="430"/>
      <c r="D124" s="467" t="s">
        <v>522</v>
      </c>
      <c r="E124" s="467"/>
      <c r="F124" s="468" t="s">
        <v>523</v>
      </c>
      <c r="G124" s="468"/>
      <c r="H124" s="468"/>
      <c r="I124" s="469" t="s">
        <v>178</v>
      </c>
      <c r="J124" s="469"/>
      <c r="K124" s="469"/>
      <c r="L124" s="469"/>
      <c r="M124" s="469"/>
    </row>
    <row r="125" spans="2:13" s="429" customFormat="1" ht="21" customHeight="1">
      <c r="B125" s="430"/>
      <c r="C125" s="430"/>
      <c r="D125" s="467" t="s">
        <v>102</v>
      </c>
      <c r="E125" s="467"/>
      <c r="F125" s="468" t="s">
        <v>425</v>
      </c>
      <c r="G125" s="468"/>
      <c r="H125" s="468"/>
      <c r="I125" s="469" t="s">
        <v>461</v>
      </c>
      <c r="J125" s="469"/>
      <c r="K125" s="469"/>
      <c r="L125" s="469"/>
      <c r="M125" s="469"/>
    </row>
    <row r="126" spans="2:13" s="429" customFormat="1" ht="29.25" customHeight="1">
      <c r="B126" s="430"/>
      <c r="C126" s="430" t="s">
        <v>151</v>
      </c>
      <c r="D126" s="467"/>
      <c r="E126" s="467"/>
      <c r="F126" s="468" t="s">
        <v>152</v>
      </c>
      <c r="G126" s="468"/>
      <c r="H126" s="468"/>
      <c r="I126" s="469" t="s">
        <v>178</v>
      </c>
      <c r="J126" s="469"/>
      <c r="K126" s="469"/>
      <c r="L126" s="469"/>
      <c r="M126" s="469"/>
    </row>
    <row r="127" spans="2:13" s="429" customFormat="1" ht="19.5" customHeight="1">
      <c r="B127" s="430"/>
      <c r="C127" s="430"/>
      <c r="D127" s="467" t="s">
        <v>63</v>
      </c>
      <c r="E127" s="467"/>
      <c r="F127" s="468" t="s">
        <v>64</v>
      </c>
      <c r="G127" s="468"/>
      <c r="H127" s="468"/>
      <c r="I127" s="469" t="s">
        <v>178</v>
      </c>
      <c r="J127" s="469"/>
      <c r="K127" s="469"/>
      <c r="L127" s="469"/>
      <c r="M127" s="469"/>
    </row>
    <row r="128" spans="1:12" s="421" customFormat="1" ht="13.5" customHeight="1">
      <c r="A128" s="489"/>
      <c r="B128" s="489"/>
      <c r="C128" s="470"/>
      <c r="D128" s="470"/>
      <c r="E128" s="470"/>
      <c r="F128" s="470"/>
      <c r="G128" s="205"/>
      <c r="H128" s="355"/>
      <c r="I128" s="471" t="s">
        <v>207</v>
      </c>
      <c r="J128" s="471"/>
      <c r="K128" s="471"/>
      <c r="L128" s="471"/>
    </row>
    <row r="129" spans="2:13" ht="33" customHeight="1">
      <c r="B129" s="425" t="s">
        <v>32</v>
      </c>
      <c r="C129" s="425" t="s">
        <v>33</v>
      </c>
      <c r="D129" s="485" t="s">
        <v>34</v>
      </c>
      <c r="E129" s="485"/>
      <c r="F129" s="485" t="s">
        <v>35</v>
      </c>
      <c r="G129" s="485"/>
      <c r="H129" s="485"/>
      <c r="I129" s="485" t="s">
        <v>402</v>
      </c>
      <c r="J129" s="485"/>
      <c r="K129" s="485"/>
      <c r="L129" s="485"/>
      <c r="M129" s="485"/>
    </row>
    <row r="130" spans="2:13" s="426" customFormat="1" ht="9.75" customHeight="1">
      <c r="B130" s="428" t="s">
        <v>36</v>
      </c>
      <c r="C130" s="428" t="s">
        <v>37</v>
      </c>
      <c r="D130" s="484" t="s">
        <v>38</v>
      </c>
      <c r="E130" s="484"/>
      <c r="F130" s="484" t="s">
        <v>39</v>
      </c>
      <c r="G130" s="484"/>
      <c r="H130" s="484"/>
      <c r="I130" s="484" t="s">
        <v>40</v>
      </c>
      <c r="J130" s="484"/>
      <c r="K130" s="484"/>
      <c r="L130" s="484"/>
      <c r="M130" s="484"/>
    </row>
    <row r="131" spans="2:13" s="429" customFormat="1" ht="18.75" customHeight="1">
      <c r="B131" s="430" t="s">
        <v>157</v>
      </c>
      <c r="C131" s="430"/>
      <c r="D131" s="467"/>
      <c r="E131" s="467"/>
      <c r="F131" s="468" t="s">
        <v>158</v>
      </c>
      <c r="G131" s="468"/>
      <c r="H131" s="468"/>
      <c r="I131" s="469" t="s">
        <v>178</v>
      </c>
      <c r="J131" s="469"/>
      <c r="K131" s="469"/>
      <c r="L131" s="469"/>
      <c r="M131" s="469"/>
    </row>
    <row r="132" spans="2:13" s="429" customFormat="1" ht="20.25" customHeight="1">
      <c r="B132" s="430"/>
      <c r="C132" s="430" t="s">
        <v>200</v>
      </c>
      <c r="D132" s="467"/>
      <c r="E132" s="467"/>
      <c r="F132" s="468" t="s">
        <v>201</v>
      </c>
      <c r="G132" s="468"/>
      <c r="H132" s="468"/>
      <c r="I132" s="469" t="s">
        <v>178</v>
      </c>
      <c r="J132" s="469"/>
      <c r="K132" s="469"/>
      <c r="L132" s="469"/>
      <c r="M132" s="469"/>
    </row>
    <row r="133" spans="2:13" s="429" customFormat="1" ht="54" customHeight="1">
      <c r="B133" s="430"/>
      <c r="C133" s="430"/>
      <c r="D133" s="467" t="s">
        <v>45</v>
      </c>
      <c r="E133" s="467"/>
      <c r="F133" s="468" t="s">
        <v>415</v>
      </c>
      <c r="G133" s="468"/>
      <c r="H133" s="468"/>
      <c r="I133" s="469" t="s">
        <v>178</v>
      </c>
      <c r="J133" s="469"/>
      <c r="K133" s="469"/>
      <c r="L133" s="469"/>
      <c r="M133" s="469"/>
    </row>
    <row r="134" spans="2:13" s="429" customFormat="1" ht="13.5" customHeight="1">
      <c r="B134" s="476" t="s">
        <v>41</v>
      </c>
      <c r="C134" s="476"/>
      <c r="D134" s="476"/>
      <c r="E134" s="476"/>
      <c r="F134" s="476"/>
      <c r="G134" s="480" t="s">
        <v>153</v>
      </c>
      <c r="H134" s="480"/>
      <c r="I134" s="465" t="s">
        <v>616</v>
      </c>
      <c r="J134" s="465"/>
      <c r="K134" s="465"/>
      <c r="L134" s="465"/>
      <c r="M134" s="465"/>
    </row>
    <row r="135" spans="2:13" s="433" customFormat="1" ht="42.75" customHeight="1">
      <c r="B135" s="473"/>
      <c r="C135" s="473"/>
      <c r="D135" s="473"/>
      <c r="E135" s="473"/>
      <c r="F135" s="474" t="s">
        <v>882</v>
      </c>
      <c r="G135" s="474"/>
      <c r="H135" s="474"/>
      <c r="I135" s="475" t="s">
        <v>585</v>
      </c>
      <c r="J135" s="475"/>
      <c r="K135" s="475"/>
      <c r="L135" s="475"/>
      <c r="M135" s="475"/>
    </row>
    <row r="136" spans="1:13" s="429" customFormat="1" ht="6" customHeight="1">
      <c r="A136" s="472"/>
      <c r="B136" s="472"/>
      <c r="C136" s="472"/>
      <c r="D136" s="472"/>
      <c r="E136" s="472"/>
      <c r="F136" s="472"/>
      <c r="G136" s="472"/>
      <c r="H136" s="472"/>
      <c r="I136" s="472"/>
      <c r="J136" s="472"/>
      <c r="K136" s="472"/>
      <c r="L136" s="472"/>
      <c r="M136" s="472"/>
    </row>
    <row r="137" spans="2:13" s="429" customFormat="1" ht="13.5" customHeight="1">
      <c r="B137" s="466" t="s">
        <v>154</v>
      </c>
      <c r="C137" s="466"/>
      <c r="D137" s="466"/>
      <c r="E137" s="466"/>
      <c r="F137" s="466"/>
      <c r="G137" s="466"/>
      <c r="H137" s="466"/>
      <c r="I137" s="466"/>
      <c r="J137" s="466"/>
      <c r="K137" s="466"/>
      <c r="L137" s="466"/>
      <c r="M137" s="466"/>
    </row>
    <row r="138" spans="2:13" s="429" customFormat="1" ht="13.5" customHeight="1">
      <c r="B138" s="430" t="s">
        <v>42</v>
      </c>
      <c r="C138" s="430"/>
      <c r="D138" s="467"/>
      <c r="E138" s="467"/>
      <c r="F138" s="468" t="s">
        <v>43</v>
      </c>
      <c r="G138" s="468"/>
      <c r="H138" s="468"/>
      <c r="I138" s="469" t="s">
        <v>617</v>
      </c>
      <c r="J138" s="469"/>
      <c r="K138" s="469"/>
      <c r="L138" s="469"/>
      <c r="M138" s="469"/>
    </row>
    <row r="139" spans="2:13" s="429" customFormat="1" ht="13.5" customHeight="1">
      <c r="B139" s="430"/>
      <c r="C139" s="430" t="s">
        <v>173</v>
      </c>
      <c r="D139" s="467"/>
      <c r="E139" s="467"/>
      <c r="F139" s="468" t="s">
        <v>174</v>
      </c>
      <c r="G139" s="468"/>
      <c r="H139" s="468"/>
      <c r="I139" s="469" t="s">
        <v>617</v>
      </c>
      <c r="J139" s="469"/>
      <c r="K139" s="469"/>
      <c r="L139" s="469"/>
      <c r="M139" s="469"/>
    </row>
    <row r="140" spans="2:13" s="429" customFormat="1" ht="49.5" customHeight="1">
      <c r="B140" s="430"/>
      <c r="C140" s="430"/>
      <c r="D140" s="467" t="s">
        <v>528</v>
      </c>
      <c r="E140" s="467"/>
      <c r="F140" s="468" t="s">
        <v>529</v>
      </c>
      <c r="G140" s="468"/>
      <c r="H140" s="468"/>
      <c r="I140" s="469" t="s">
        <v>618</v>
      </c>
      <c r="J140" s="469"/>
      <c r="K140" s="469"/>
      <c r="L140" s="469"/>
      <c r="M140" s="469"/>
    </row>
    <row r="141" spans="2:13" s="429" customFormat="1" ht="41.25" customHeight="1">
      <c r="B141" s="430"/>
      <c r="C141" s="430"/>
      <c r="D141" s="467" t="s">
        <v>530</v>
      </c>
      <c r="E141" s="467"/>
      <c r="F141" s="468" t="s">
        <v>531</v>
      </c>
      <c r="G141" s="468"/>
      <c r="H141" s="468"/>
      <c r="I141" s="469" t="s">
        <v>619</v>
      </c>
      <c r="J141" s="469"/>
      <c r="K141" s="469"/>
      <c r="L141" s="469"/>
      <c r="M141" s="469"/>
    </row>
    <row r="142" spans="2:13" s="429" customFormat="1" ht="18" customHeight="1">
      <c r="B142" s="430" t="s">
        <v>53</v>
      </c>
      <c r="C142" s="430"/>
      <c r="D142" s="467"/>
      <c r="E142" s="467"/>
      <c r="F142" s="468" t="s">
        <v>54</v>
      </c>
      <c r="G142" s="468"/>
      <c r="H142" s="468"/>
      <c r="I142" s="469" t="s">
        <v>620</v>
      </c>
      <c r="J142" s="469"/>
      <c r="K142" s="469"/>
      <c r="L142" s="469"/>
      <c r="M142" s="469"/>
    </row>
    <row r="143" spans="2:13" s="429" customFormat="1" ht="18" customHeight="1">
      <c r="B143" s="430"/>
      <c r="C143" s="430" t="s">
        <v>457</v>
      </c>
      <c r="D143" s="467"/>
      <c r="E143" s="467"/>
      <c r="F143" s="468" t="s">
        <v>443</v>
      </c>
      <c r="G143" s="468"/>
      <c r="H143" s="468"/>
      <c r="I143" s="469" t="s">
        <v>620</v>
      </c>
      <c r="J143" s="469"/>
      <c r="K143" s="469"/>
      <c r="L143" s="469"/>
      <c r="M143" s="469"/>
    </row>
    <row r="144" spans="2:13" s="429" customFormat="1" ht="39" customHeight="1">
      <c r="B144" s="430"/>
      <c r="C144" s="430"/>
      <c r="D144" s="467" t="s">
        <v>530</v>
      </c>
      <c r="E144" s="467"/>
      <c r="F144" s="468" t="s">
        <v>531</v>
      </c>
      <c r="G144" s="468"/>
      <c r="H144" s="468"/>
      <c r="I144" s="469" t="s">
        <v>620</v>
      </c>
      <c r="J144" s="469"/>
      <c r="K144" s="469"/>
      <c r="L144" s="469"/>
      <c r="M144" s="469"/>
    </row>
    <row r="145" spans="2:13" s="429" customFormat="1" ht="18" customHeight="1">
      <c r="B145" s="430" t="s">
        <v>59</v>
      </c>
      <c r="C145" s="430"/>
      <c r="D145" s="467"/>
      <c r="E145" s="467"/>
      <c r="F145" s="468" t="s">
        <v>60</v>
      </c>
      <c r="G145" s="468"/>
      <c r="H145" s="468"/>
      <c r="I145" s="469" t="s">
        <v>621</v>
      </c>
      <c r="J145" s="469"/>
      <c r="K145" s="469"/>
      <c r="L145" s="469"/>
      <c r="M145" s="469"/>
    </row>
    <row r="146" spans="2:13" s="429" customFormat="1" ht="18" customHeight="1">
      <c r="B146" s="430"/>
      <c r="C146" s="430" t="s">
        <v>61</v>
      </c>
      <c r="D146" s="467"/>
      <c r="E146" s="467"/>
      <c r="F146" s="468" t="s">
        <v>62</v>
      </c>
      <c r="G146" s="468"/>
      <c r="H146" s="468"/>
      <c r="I146" s="469" t="s">
        <v>621</v>
      </c>
      <c r="J146" s="469"/>
      <c r="K146" s="469"/>
      <c r="L146" s="469"/>
      <c r="M146" s="469"/>
    </row>
    <row r="147" spans="2:13" s="429" customFormat="1" ht="29.25" customHeight="1">
      <c r="B147" s="430"/>
      <c r="C147" s="430"/>
      <c r="D147" s="467" t="s">
        <v>155</v>
      </c>
      <c r="E147" s="467"/>
      <c r="F147" s="468" t="s">
        <v>156</v>
      </c>
      <c r="G147" s="468"/>
      <c r="H147" s="468"/>
      <c r="I147" s="469" t="s">
        <v>621</v>
      </c>
      <c r="J147" s="469"/>
      <c r="K147" s="469"/>
      <c r="L147" s="469"/>
      <c r="M147" s="469"/>
    </row>
    <row r="148" spans="2:13" s="429" customFormat="1" ht="19.5" customHeight="1">
      <c r="B148" s="430" t="s">
        <v>157</v>
      </c>
      <c r="C148" s="430"/>
      <c r="D148" s="467"/>
      <c r="E148" s="467"/>
      <c r="F148" s="468" t="s">
        <v>158</v>
      </c>
      <c r="G148" s="468"/>
      <c r="H148" s="468"/>
      <c r="I148" s="469" t="s">
        <v>622</v>
      </c>
      <c r="J148" s="469"/>
      <c r="K148" s="469"/>
      <c r="L148" s="469"/>
      <c r="M148" s="469"/>
    </row>
    <row r="149" spans="2:13" s="433" customFormat="1" ht="36.75" customHeight="1">
      <c r="B149" s="434"/>
      <c r="C149" s="434"/>
      <c r="D149" s="473"/>
      <c r="E149" s="473"/>
      <c r="F149" s="474" t="s">
        <v>882</v>
      </c>
      <c r="G149" s="474"/>
      <c r="H149" s="474"/>
      <c r="I149" s="475" t="s">
        <v>622</v>
      </c>
      <c r="J149" s="475"/>
      <c r="K149" s="475"/>
      <c r="L149" s="475"/>
      <c r="M149" s="475"/>
    </row>
    <row r="150" spans="2:13" s="429" customFormat="1" ht="21" customHeight="1">
      <c r="B150" s="430"/>
      <c r="C150" s="430" t="s">
        <v>460</v>
      </c>
      <c r="D150" s="467"/>
      <c r="E150" s="467"/>
      <c r="F150" s="468" t="s">
        <v>159</v>
      </c>
      <c r="G150" s="468"/>
      <c r="H150" s="468"/>
      <c r="I150" s="469" t="s">
        <v>622</v>
      </c>
      <c r="J150" s="469"/>
      <c r="K150" s="469"/>
      <c r="L150" s="469"/>
      <c r="M150" s="469"/>
    </row>
    <row r="151" spans="2:13" s="433" customFormat="1" ht="36.75" customHeight="1">
      <c r="B151" s="434"/>
      <c r="C151" s="434"/>
      <c r="D151" s="473"/>
      <c r="E151" s="473"/>
      <c r="F151" s="474" t="s">
        <v>882</v>
      </c>
      <c r="G151" s="474"/>
      <c r="H151" s="474"/>
      <c r="I151" s="475" t="s">
        <v>622</v>
      </c>
      <c r="J151" s="475"/>
      <c r="K151" s="475"/>
      <c r="L151" s="475"/>
      <c r="M151" s="475"/>
    </row>
    <row r="152" spans="2:13" s="429" customFormat="1" ht="63" customHeight="1">
      <c r="B152" s="430"/>
      <c r="C152" s="430"/>
      <c r="D152" s="467" t="s">
        <v>623</v>
      </c>
      <c r="E152" s="467"/>
      <c r="F152" s="468" t="s">
        <v>624</v>
      </c>
      <c r="G152" s="468"/>
      <c r="H152" s="468"/>
      <c r="I152" s="469" t="s">
        <v>622</v>
      </c>
      <c r="J152" s="469"/>
      <c r="K152" s="469"/>
      <c r="L152" s="469"/>
      <c r="M152" s="469"/>
    </row>
    <row r="153" spans="2:13" s="429" customFormat="1" ht="18" customHeight="1">
      <c r="B153" s="476" t="s">
        <v>154</v>
      </c>
      <c r="C153" s="476"/>
      <c r="D153" s="476"/>
      <c r="E153" s="476"/>
      <c r="F153" s="476"/>
      <c r="G153" s="480" t="s">
        <v>153</v>
      </c>
      <c r="H153" s="480"/>
      <c r="I153" s="465" t="s">
        <v>625</v>
      </c>
      <c r="J153" s="465"/>
      <c r="K153" s="465"/>
      <c r="L153" s="465"/>
      <c r="M153" s="465"/>
    </row>
    <row r="154" spans="2:13" s="433" customFormat="1" ht="42.75" customHeight="1">
      <c r="B154" s="473"/>
      <c r="C154" s="473"/>
      <c r="D154" s="473"/>
      <c r="E154" s="473"/>
      <c r="F154" s="474" t="s">
        <v>882</v>
      </c>
      <c r="G154" s="474"/>
      <c r="H154" s="474"/>
      <c r="I154" s="475" t="s">
        <v>622</v>
      </c>
      <c r="J154" s="475"/>
      <c r="K154" s="475"/>
      <c r="L154" s="475"/>
      <c r="M154" s="475"/>
    </row>
    <row r="155" spans="2:13" s="429" customFormat="1" ht="25.5" customHeight="1">
      <c r="B155" s="466" t="s">
        <v>160</v>
      </c>
      <c r="C155" s="466"/>
      <c r="D155" s="466"/>
      <c r="E155" s="466"/>
      <c r="F155" s="466"/>
      <c r="G155" s="466"/>
      <c r="H155" s="466"/>
      <c r="I155" s="465" t="s">
        <v>626</v>
      </c>
      <c r="J155" s="465"/>
      <c r="K155" s="465"/>
      <c r="L155" s="465"/>
      <c r="M155" s="465"/>
    </row>
    <row r="156" spans="2:13" s="433" customFormat="1" ht="52.5" customHeight="1">
      <c r="B156" s="477"/>
      <c r="C156" s="477"/>
      <c r="D156" s="477"/>
      <c r="E156" s="477"/>
      <c r="F156" s="478" t="s">
        <v>884</v>
      </c>
      <c r="G156" s="478"/>
      <c r="H156" s="478"/>
      <c r="I156" s="479" t="s">
        <v>627</v>
      </c>
      <c r="J156" s="479"/>
      <c r="K156" s="479"/>
      <c r="L156" s="479"/>
      <c r="M156" s="479"/>
    </row>
    <row r="157" spans="1:13" s="429" customFormat="1" ht="5.25" customHeight="1">
      <c r="A157" s="472"/>
      <c r="B157" s="472"/>
      <c r="C157" s="472"/>
      <c r="D157" s="472"/>
      <c r="E157" s="472"/>
      <c r="F157" s="472"/>
      <c r="G157" s="472"/>
      <c r="H157" s="472"/>
      <c r="I157" s="472"/>
      <c r="J157" s="472"/>
      <c r="K157" s="472"/>
      <c r="L157" s="472"/>
      <c r="M157" s="472"/>
    </row>
  </sheetData>
  <sheetProtection/>
  <mergeCells count="453">
    <mergeCell ref="A3:L4"/>
    <mergeCell ref="A5:B5"/>
    <mergeCell ref="I1:L1"/>
    <mergeCell ref="H2:L2"/>
    <mergeCell ref="A35:B35"/>
    <mergeCell ref="C35:F35"/>
    <mergeCell ref="I35:L35"/>
    <mergeCell ref="D6:E6"/>
    <mergeCell ref="F6:H6"/>
    <mergeCell ref="I6:M6"/>
    <mergeCell ref="I16:M16"/>
    <mergeCell ref="D7:E7"/>
    <mergeCell ref="F7:H7"/>
    <mergeCell ref="I7:M7"/>
    <mergeCell ref="B8:M8"/>
    <mergeCell ref="D9:E9"/>
    <mergeCell ref="F9:H9"/>
    <mergeCell ref="I9:M9"/>
    <mergeCell ref="D13:E13"/>
    <mergeCell ref="F11:H11"/>
    <mergeCell ref="D36:E36"/>
    <mergeCell ref="F36:H36"/>
    <mergeCell ref="I36:M36"/>
    <mergeCell ref="D10:E10"/>
    <mergeCell ref="F10:H10"/>
    <mergeCell ref="I10:M10"/>
    <mergeCell ref="F13:H13"/>
    <mergeCell ref="I13:M13"/>
    <mergeCell ref="F16:H16"/>
    <mergeCell ref="D11:E11"/>
    <mergeCell ref="I11:M11"/>
    <mergeCell ref="D12:E12"/>
    <mergeCell ref="F12:H12"/>
    <mergeCell ref="I12:M12"/>
    <mergeCell ref="A71:B71"/>
    <mergeCell ref="C71:F71"/>
    <mergeCell ref="I71:L71"/>
    <mergeCell ref="D14:E14"/>
    <mergeCell ref="F14:H14"/>
    <mergeCell ref="I14:M14"/>
    <mergeCell ref="D15:E15"/>
    <mergeCell ref="F15:H15"/>
    <mergeCell ref="I15:M15"/>
    <mergeCell ref="D16:E16"/>
    <mergeCell ref="A100:B100"/>
    <mergeCell ref="C100:F100"/>
    <mergeCell ref="I100:L100"/>
    <mergeCell ref="D93:E93"/>
    <mergeCell ref="F93:H93"/>
    <mergeCell ref="I93:M93"/>
    <mergeCell ref="F97:H97"/>
    <mergeCell ref="I97:M97"/>
    <mergeCell ref="D102:E102"/>
    <mergeCell ref="F102:H102"/>
    <mergeCell ref="I102:M102"/>
    <mergeCell ref="C101:F101"/>
    <mergeCell ref="I101:L101"/>
    <mergeCell ref="D99:E99"/>
    <mergeCell ref="F99:H99"/>
    <mergeCell ref="I99:M99"/>
    <mergeCell ref="D96:E96"/>
    <mergeCell ref="F96:H96"/>
    <mergeCell ref="I96:M96"/>
    <mergeCell ref="D103:E103"/>
    <mergeCell ref="F103:H103"/>
    <mergeCell ref="I103:M103"/>
    <mergeCell ref="D98:E98"/>
    <mergeCell ref="F98:H98"/>
    <mergeCell ref="I98:M98"/>
    <mergeCell ref="D97:E97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A128:B128"/>
    <mergeCell ref="C128:F128"/>
    <mergeCell ref="I128:L128"/>
    <mergeCell ref="A101:B101"/>
    <mergeCell ref="D20:E20"/>
    <mergeCell ref="F20:H20"/>
    <mergeCell ref="I20:M20"/>
    <mergeCell ref="D21:E21"/>
    <mergeCell ref="D129:E129"/>
    <mergeCell ref="F129:H129"/>
    <mergeCell ref="I129:M129"/>
    <mergeCell ref="D130:E130"/>
    <mergeCell ref="F130:H130"/>
    <mergeCell ref="I130:M130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D25:E25"/>
    <mergeCell ref="F25:H25"/>
    <mergeCell ref="I25:M25"/>
    <mergeCell ref="D26:E26"/>
    <mergeCell ref="F26:H26"/>
    <mergeCell ref="I26:M26"/>
    <mergeCell ref="D27:E27"/>
    <mergeCell ref="F27:H27"/>
    <mergeCell ref="I27:M27"/>
    <mergeCell ref="D28:E28"/>
    <mergeCell ref="F28:H28"/>
    <mergeCell ref="I28:M28"/>
    <mergeCell ref="D29:E29"/>
    <mergeCell ref="F29:H29"/>
    <mergeCell ref="I29:M29"/>
    <mergeCell ref="D30:E30"/>
    <mergeCell ref="F30:H30"/>
    <mergeCell ref="I30:M30"/>
    <mergeCell ref="D31:E31"/>
    <mergeCell ref="F31:H31"/>
    <mergeCell ref="I31:M31"/>
    <mergeCell ref="D32:E32"/>
    <mergeCell ref="F32:H32"/>
    <mergeCell ref="I32:M32"/>
    <mergeCell ref="D33:E33"/>
    <mergeCell ref="F33:H33"/>
    <mergeCell ref="I33:M33"/>
    <mergeCell ref="D34:E34"/>
    <mergeCell ref="F34:H34"/>
    <mergeCell ref="I34:M34"/>
    <mergeCell ref="D38:E38"/>
    <mergeCell ref="F38:H38"/>
    <mergeCell ref="I38:M38"/>
    <mergeCell ref="D37:E37"/>
    <mergeCell ref="F37:H37"/>
    <mergeCell ref="I37:M37"/>
    <mergeCell ref="D39:E39"/>
    <mergeCell ref="F39:H39"/>
    <mergeCell ref="I39:M39"/>
    <mergeCell ref="D40:E40"/>
    <mergeCell ref="F40:H40"/>
    <mergeCell ref="I40:M40"/>
    <mergeCell ref="D41:E41"/>
    <mergeCell ref="F41:H41"/>
    <mergeCell ref="I41:M41"/>
    <mergeCell ref="D42:E42"/>
    <mergeCell ref="F42:H42"/>
    <mergeCell ref="I42:M42"/>
    <mergeCell ref="D43:E43"/>
    <mergeCell ref="F43:H43"/>
    <mergeCell ref="I43:M43"/>
    <mergeCell ref="D44:E44"/>
    <mergeCell ref="F44:H44"/>
    <mergeCell ref="I44:M44"/>
    <mergeCell ref="D45:E45"/>
    <mergeCell ref="F45:H45"/>
    <mergeCell ref="I45:M45"/>
    <mergeCell ref="D46:E46"/>
    <mergeCell ref="F46:H46"/>
    <mergeCell ref="I46:M46"/>
    <mergeCell ref="D47:E47"/>
    <mergeCell ref="F47:H47"/>
    <mergeCell ref="I47:M47"/>
    <mergeCell ref="D48:E48"/>
    <mergeCell ref="F48:H48"/>
    <mergeCell ref="I48:M48"/>
    <mergeCell ref="D49:E49"/>
    <mergeCell ref="F49:H49"/>
    <mergeCell ref="I49:M49"/>
    <mergeCell ref="D50:E50"/>
    <mergeCell ref="F50:H50"/>
    <mergeCell ref="I50:M50"/>
    <mergeCell ref="D51:E51"/>
    <mergeCell ref="F51:H51"/>
    <mergeCell ref="I51:M51"/>
    <mergeCell ref="D52:E52"/>
    <mergeCell ref="F52:H52"/>
    <mergeCell ref="I52:M52"/>
    <mergeCell ref="D53:E53"/>
    <mergeCell ref="F53:H53"/>
    <mergeCell ref="I53:M53"/>
    <mergeCell ref="D54:E54"/>
    <mergeCell ref="F54:H54"/>
    <mergeCell ref="I54:M54"/>
    <mergeCell ref="D55:E55"/>
    <mergeCell ref="F55:H55"/>
    <mergeCell ref="I55:M55"/>
    <mergeCell ref="D56:E56"/>
    <mergeCell ref="F56:H56"/>
    <mergeCell ref="I56:M56"/>
    <mergeCell ref="D57:E57"/>
    <mergeCell ref="F57:H57"/>
    <mergeCell ref="I57:M57"/>
    <mergeCell ref="D58:E58"/>
    <mergeCell ref="F58:H58"/>
    <mergeCell ref="I58:M58"/>
    <mergeCell ref="D59:E59"/>
    <mergeCell ref="F59:H59"/>
    <mergeCell ref="I59:M59"/>
    <mergeCell ref="D60:E60"/>
    <mergeCell ref="F60:H60"/>
    <mergeCell ref="I60:M60"/>
    <mergeCell ref="D61:E61"/>
    <mergeCell ref="F61:H61"/>
    <mergeCell ref="I61:M61"/>
    <mergeCell ref="D62:E62"/>
    <mergeCell ref="F62:H62"/>
    <mergeCell ref="I62:M62"/>
    <mergeCell ref="D63:E63"/>
    <mergeCell ref="F63:H63"/>
    <mergeCell ref="I63:M63"/>
    <mergeCell ref="D64:E64"/>
    <mergeCell ref="F64:H64"/>
    <mergeCell ref="I64:M64"/>
    <mergeCell ref="D65:E65"/>
    <mergeCell ref="F65:H65"/>
    <mergeCell ref="I65:M65"/>
    <mergeCell ref="D66:E66"/>
    <mergeCell ref="F66:H66"/>
    <mergeCell ref="I66:M66"/>
    <mergeCell ref="D67:E67"/>
    <mergeCell ref="F67:H67"/>
    <mergeCell ref="I67:M67"/>
    <mergeCell ref="D68:E68"/>
    <mergeCell ref="F68:H68"/>
    <mergeCell ref="I68:M68"/>
    <mergeCell ref="D72:E72"/>
    <mergeCell ref="F72:H72"/>
    <mergeCell ref="I72:M72"/>
    <mergeCell ref="D69:E69"/>
    <mergeCell ref="F69:H69"/>
    <mergeCell ref="I69:M69"/>
    <mergeCell ref="D70:E70"/>
    <mergeCell ref="F70:H70"/>
    <mergeCell ref="I70:M70"/>
    <mergeCell ref="D75:E75"/>
    <mergeCell ref="F75:H75"/>
    <mergeCell ref="I75:M75"/>
    <mergeCell ref="D73:E73"/>
    <mergeCell ref="F73:H73"/>
    <mergeCell ref="I73:M73"/>
    <mergeCell ref="D74:E74"/>
    <mergeCell ref="F74:H74"/>
    <mergeCell ref="I74:M74"/>
    <mergeCell ref="D76:E76"/>
    <mergeCell ref="F76:H76"/>
    <mergeCell ref="I76:M76"/>
    <mergeCell ref="D77:E77"/>
    <mergeCell ref="F77:H77"/>
    <mergeCell ref="I77:M77"/>
    <mergeCell ref="D78:E78"/>
    <mergeCell ref="F78:H78"/>
    <mergeCell ref="I78:M78"/>
    <mergeCell ref="D79:E79"/>
    <mergeCell ref="F79:H79"/>
    <mergeCell ref="I79:M79"/>
    <mergeCell ref="D80:E80"/>
    <mergeCell ref="F80:H80"/>
    <mergeCell ref="I80:M80"/>
    <mergeCell ref="D81:E81"/>
    <mergeCell ref="F81:H81"/>
    <mergeCell ref="I81:M81"/>
    <mergeCell ref="D82:E82"/>
    <mergeCell ref="F82:H82"/>
    <mergeCell ref="I82:M82"/>
    <mergeCell ref="D83:E83"/>
    <mergeCell ref="F83:H83"/>
    <mergeCell ref="I83:M83"/>
    <mergeCell ref="D84:E84"/>
    <mergeCell ref="F84:H84"/>
    <mergeCell ref="I84:M84"/>
    <mergeCell ref="D85:E85"/>
    <mergeCell ref="F85:H85"/>
    <mergeCell ref="I85:M85"/>
    <mergeCell ref="D86:E86"/>
    <mergeCell ref="F86:H86"/>
    <mergeCell ref="I86:M86"/>
    <mergeCell ref="D87:E87"/>
    <mergeCell ref="F87:H87"/>
    <mergeCell ref="I87:M87"/>
    <mergeCell ref="D88:E88"/>
    <mergeCell ref="F88:H88"/>
    <mergeCell ref="I88:M88"/>
    <mergeCell ref="D89:E89"/>
    <mergeCell ref="F89:H89"/>
    <mergeCell ref="I89:M89"/>
    <mergeCell ref="D90:E90"/>
    <mergeCell ref="F90:H90"/>
    <mergeCell ref="I90:M90"/>
    <mergeCell ref="D91:E91"/>
    <mergeCell ref="F91:H91"/>
    <mergeCell ref="I91:M91"/>
    <mergeCell ref="D92:E92"/>
    <mergeCell ref="F92:H92"/>
    <mergeCell ref="I92:M92"/>
    <mergeCell ref="D95:E95"/>
    <mergeCell ref="F95:H95"/>
    <mergeCell ref="I95:M95"/>
    <mergeCell ref="I94:M94"/>
    <mergeCell ref="D94:E94"/>
    <mergeCell ref="F94:H94"/>
    <mergeCell ref="D104:E104"/>
    <mergeCell ref="F104:H104"/>
    <mergeCell ref="I104:M104"/>
    <mergeCell ref="D105:E105"/>
    <mergeCell ref="F105:H105"/>
    <mergeCell ref="I105:M105"/>
    <mergeCell ref="D106:E106"/>
    <mergeCell ref="F106:H106"/>
    <mergeCell ref="I106:M106"/>
    <mergeCell ref="D107:E107"/>
    <mergeCell ref="F107:H107"/>
    <mergeCell ref="I107:M107"/>
    <mergeCell ref="D108:E108"/>
    <mergeCell ref="F108:H108"/>
    <mergeCell ref="I108:M108"/>
    <mergeCell ref="D109:E109"/>
    <mergeCell ref="F109:H109"/>
    <mergeCell ref="I109:M109"/>
    <mergeCell ref="D110:E110"/>
    <mergeCell ref="F110:H110"/>
    <mergeCell ref="I110:M110"/>
    <mergeCell ref="D111:E111"/>
    <mergeCell ref="F111:H111"/>
    <mergeCell ref="I111:M111"/>
    <mergeCell ref="D112:E112"/>
    <mergeCell ref="F112:H112"/>
    <mergeCell ref="I112:M112"/>
    <mergeCell ref="D113:E113"/>
    <mergeCell ref="F113:H113"/>
    <mergeCell ref="I113:M113"/>
    <mergeCell ref="D114:E114"/>
    <mergeCell ref="F114:H114"/>
    <mergeCell ref="I114:M114"/>
    <mergeCell ref="D115:E115"/>
    <mergeCell ref="F115:H115"/>
    <mergeCell ref="I115:M115"/>
    <mergeCell ref="D116:E116"/>
    <mergeCell ref="F116:H116"/>
    <mergeCell ref="I116:M116"/>
    <mergeCell ref="D117:E117"/>
    <mergeCell ref="F117:H117"/>
    <mergeCell ref="I117:M117"/>
    <mergeCell ref="D118:E118"/>
    <mergeCell ref="F118:H118"/>
    <mergeCell ref="I118:M118"/>
    <mergeCell ref="D119:E119"/>
    <mergeCell ref="F119:H119"/>
    <mergeCell ref="I119:M119"/>
    <mergeCell ref="D120:E120"/>
    <mergeCell ref="F120:H120"/>
    <mergeCell ref="I120:M120"/>
    <mergeCell ref="D121:E121"/>
    <mergeCell ref="F121:H121"/>
    <mergeCell ref="I121:M121"/>
    <mergeCell ref="D122:E122"/>
    <mergeCell ref="F122:H122"/>
    <mergeCell ref="I122:M122"/>
    <mergeCell ref="D123:E123"/>
    <mergeCell ref="F123:H123"/>
    <mergeCell ref="I123:M123"/>
    <mergeCell ref="D124:E124"/>
    <mergeCell ref="F124:H124"/>
    <mergeCell ref="I124:M124"/>
    <mergeCell ref="D125:E125"/>
    <mergeCell ref="F125:H125"/>
    <mergeCell ref="I125:M125"/>
    <mergeCell ref="D126:E126"/>
    <mergeCell ref="F126:H126"/>
    <mergeCell ref="I126:M126"/>
    <mergeCell ref="D127:E127"/>
    <mergeCell ref="F127:H127"/>
    <mergeCell ref="I127:M127"/>
    <mergeCell ref="D131:E131"/>
    <mergeCell ref="F131:H131"/>
    <mergeCell ref="I131:M131"/>
    <mergeCell ref="D132:E132"/>
    <mergeCell ref="F132:H132"/>
    <mergeCell ref="I132:M132"/>
    <mergeCell ref="D133:E133"/>
    <mergeCell ref="F133:H133"/>
    <mergeCell ref="I133:M133"/>
    <mergeCell ref="B134:F134"/>
    <mergeCell ref="G134:H134"/>
    <mergeCell ref="I134:M134"/>
    <mergeCell ref="B135:E135"/>
    <mergeCell ref="F135:H135"/>
    <mergeCell ref="I135:M135"/>
    <mergeCell ref="A136:M136"/>
    <mergeCell ref="B137:M137"/>
    <mergeCell ref="D138:E138"/>
    <mergeCell ref="F138:H138"/>
    <mergeCell ref="I138:M138"/>
    <mergeCell ref="D139:E139"/>
    <mergeCell ref="F139:H139"/>
    <mergeCell ref="I139:M139"/>
    <mergeCell ref="D140:E140"/>
    <mergeCell ref="F140:H140"/>
    <mergeCell ref="I140:M140"/>
    <mergeCell ref="D141:E141"/>
    <mergeCell ref="F141:H141"/>
    <mergeCell ref="I141:M141"/>
    <mergeCell ref="D142:E142"/>
    <mergeCell ref="F142:H142"/>
    <mergeCell ref="I142:M142"/>
    <mergeCell ref="D143:E143"/>
    <mergeCell ref="F143:H143"/>
    <mergeCell ref="I143:M143"/>
    <mergeCell ref="D144:E144"/>
    <mergeCell ref="F144:H144"/>
    <mergeCell ref="I144:M144"/>
    <mergeCell ref="D145:E145"/>
    <mergeCell ref="F145:H145"/>
    <mergeCell ref="I145:M145"/>
    <mergeCell ref="D146:E146"/>
    <mergeCell ref="F146:H146"/>
    <mergeCell ref="I146:M146"/>
    <mergeCell ref="D147:E147"/>
    <mergeCell ref="F147:H147"/>
    <mergeCell ref="I147:M147"/>
    <mergeCell ref="D148:E148"/>
    <mergeCell ref="F148:H148"/>
    <mergeCell ref="I148:M148"/>
    <mergeCell ref="D149:E149"/>
    <mergeCell ref="F149:H149"/>
    <mergeCell ref="I149:M149"/>
    <mergeCell ref="B156:E156"/>
    <mergeCell ref="F156:H156"/>
    <mergeCell ref="I156:M156"/>
    <mergeCell ref="D151:E151"/>
    <mergeCell ref="F151:H151"/>
    <mergeCell ref="I151:M151"/>
    <mergeCell ref="G153:H153"/>
    <mergeCell ref="C5:F5"/>
    <mergeCell ref="I5:L5"/>
    <mergeCell ref="A157:M157"/>
    <mergeCell ref="B154:E154"/>
    <mergeCell ref="F154:H154"/>
    <mergeCell ref="I154:M154"/>
    <mergeCell ref="B153:F153"/>
    <mergeCell ref="D150:E150"/>
    <mergeCell ref="F150:H150"/>
    <mergeCell ref="I150:M150"/>
    <mergeCell ref="I153:M153"/>
    <mergeCell ref="B155:H155"/>
    <mergeCell ref="D152:E152"/>
    <mergeCell ref="F152:H152"/>
    <mergeCell ref="I152:M152"/>
    <mergeCell ref="I155:M155"/>
  </mergeCells>
  <printOptions/>
  <pageMargins left="0.75" right="0.75" top="0.38" bottom="0.44" header="0.23" footer="0.17"/>
  <pageSetup horizontalDpi="600" verticalDpi="600" orientation="portrait" paperSize="9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"/>
  <sheetViews>
    <sheetView zoomScale="90" zoomScaleNormal="90" zoomScalePageLayoutView="0" workbookViewId="0" topLeftCell="A1">
      <selection activeCell="A2" sqref="A2:I2"/>
    </sheetView>
  </sheetViews>
  <sheetFormatPr defaultColWidth="8.50390625" defaultRowHeight="12.75"/>
  <cols>
    <col min="1" max="1" width="6.875" style="12" customWidth="1"/>
    <col min="2" max="2" width="8.50390625" style="12" customWidth="1"/>
    <col min="3" max="3" width="38.50390625" style="12" customWidth="1"/>
    <col min="4" max="4" width="10.875" style="12" customWidth="1"/>
    <col min="5" max="5" width="11.375" style="12" customWidth="1"/>
    <col min="6" max="6" width="10.125" style="12" customWidth="1"/>
    <col min="7" max="7" width="14.625" style="27" customWidth="1"/>
    <col min="8" max="8" width="9.625" style="27" customWidth="1"/>
    <col min="9" max="9" width="11.00390625" style="27" customWidth="1"/>
    <col min="10" max="78" width="8.50390625" style="27" customWidth="1"/>
    <col min="79" max="16384" width="8.50390625" style="12" customWidth="1"/>
  </cols>
  <sheetData>
    <row r="1" spans="7:9" ht="51.75" customHeight="1">
      <c r="G1" s="615" t="s">
        <v>906</v>
      </c>
      <c r="H1" s="615"/>
      <c r="I1" s="615"/>
    </row>
    <row r="2" spans="1:9" ht="45" customHeight="1">
      <c r="A2" s="585" t="s">
        <v>757</v>
      </c>
      <c r="B2" s="585"/>
      <c r="C2" s="585"/>
      <c r="D2" s="585"/>
      <c r="E2" s="585"/>
      <c r="F2" s="585"/>
      <c r="G2" s="585"/>
      <c r="H2" s="585"/>
      <c r="I2" s="585"/>
    </row>
    <row r="4" ht="12.75">
      <c r="I4" s="100" t="s">
        <v>207</v>
      </c>
    </row>
    <row r="5" spans="1:78" ht="20.25" customHeight="1">
      <c r="A5" s="536" t="s">
        <v>32</v>
      </c>
      <c r="B5" s="536" t="s">
        <v>33</v>
      </c>
      <c r="C5" s="536" t="s">
        <v>268</v>
      </c>
      <c r="D5" s="537" t="s">
        <v>270</v>
      </c>
      <c r="E5" s="537" t="s">
        <v>262</v>
      </c>
      <c r="F5" s="537" t="s">
        <v>162</v>
      </c>
      <c r="G5" s="537"/>
      <c r="H5" s="537"/>
      <c r="I5" s="537"/>
      <c r="BW5" s="12"/>
      <c r="BX5" s="12"/>
      <c r="BY5" s="12"/>
      <c r="BZ5" s="12"/>
    </row>
    <row r="6" spans="1:78" ht="18" customHeight="1">
      <c r="A6" s="536"/>
      <c r="B6" s="536"/>
      <c r="C6" s="536"/>
      <c r="D6" s="537"/>
      <c r="E6" s="537"/>
      <c r="F6" s="537" t="s">
        <v>263</v>
      </c>
      <c r="G6" s="537"/>
      <c r="H6" s="537"/>
      <c r="I6" s="537" t="s">
        <v>264</v>
      </c>
      <c r="BW6" s="12"/>
      <c r="BX6" s="12"/>
      <c r="BY6" s="12"/>
      <c r="BZ6" s="12"/>
    </row>
    <row r="7" spans="1:78" ht="69" customHeight="1">
      <c r="A7" s="536"/>
      <c r="B7" s="536"/>
      <c r="C7" s="536"/>
      <c r="D7" s="537"/>
      <c r="E7" s="537"/>
      <c r="F7" s="537"/>
      <c r="G7" s="65" t="s">
        <v>265</v>
      </c>
      <c r="H7" s="65" t="s">
        <v>271</v>
      </c>
      <c r="I7" s="537"/>
      <c r="BW7" s="12"/>
      <c r="BX7" s="12"/>
      <c r="BY7" s="12"/>
      <c r="BZ7" s="12"/>
    </row>
    <row r="8" spans="1:78" ht="8.25" customHeight="1">
      <c r="A8" s="85">
        <v>1</v>
      </c>
      <c r="B8" s="85">
        <v>2</v>
      </c>
      <c r="C8" s="85">
        <v>3</v>
      </c>
      <c r="D8" s="85">
        <v>4</v>
      </c>
      <c r="E8" s="85">
        <v>5</v>
      </c>
      <c r="F8" s="85">
        <v>6</v>
      </c>
      <c r="G8" s="85">
        <v>7</v>
      </c>
      <c r="H8" s="85">
        <v>8</v>
      </c>
      <c r="I8" s="85">
        <v>9</v>
      </c>
      <c r="BW8" s="12"/>
      <c r="BX8" s="12"/>
      <c r="BY8" s="12"/>
      <c r="BZ8" s="12"/>
    </row>
    <row r="9" spans="1:78" ht="24.75" customHeight="1">
      <c r="A9" s="616" t="s">
        <v>272</v>
      </c>
      <c r="B9" s="616"/>
      <c r="C9" s="616"/>
      <c r="D9" s="107">
        <f>SUM(D10)</f>
        <v>91000</v>
      </c>
      <c r="E9" s="30"/>
      <c r="F9" s="30"/>
      <c r="G9" s="30"/>
      <c r="H9" s="30"/>
      <c r="I9" s="30"/>
      <c r="BW9" s="12"/>
      <c r="BX9" s="12"/>
      <c r="BY9" s="12"/>
      <c r="BZ9" s="12"/>
    </row>
    <row r="10" spans="1:78" ht="47.25" customHeight="1">
      <c r="A10" s="28">
        <v>756</v>
      </c>
      <c r="B10" s="28">
        <v>75618</v>
      </c>
      <c r="C10" s="29" t="s">
        <v>111</v>
      </c>
      <c r="D10" s="30">
        <v>91000</v>
      </c>
      <c r="E10" s="30"/>
      <c r="F10" s="30"/>
      <c r="G10" s="30"/>
      <c r="H10" s="30"/>
      <c r="I10" s="30"/>
      <c r="BW10" s="12"/>
      <c r="BX10" s="12"/>
      <c r="BY10" s="12"/>
      <c r="BZ10" s="12"/>
    </row>
    <row r="11" spans="1:78" ht="24.75" customHeight="1">
      <c r="A11" s="617" t="s">
        <v>273</v>
      </c>
      <c r="B11" s="617"/>
      <c r="C11" s="617"/>
      <c r="D11" s="31"/>
      <c r="E11" s="31">
        <f>SUM(E12:E13)</f>
        <v>91000</v>
      </c>
      <c r="F11" s="31">
        <f>SUM(F12:F13)</f>
        <v>91000</v>
      </c>
      <c r="G11" s="31">
        <f>SUM(G12:G13)</f>
        <v>10100</v>
      </c>
      <c r="H11" s="31">
        <f>SUM(H12:H13)</f>
        <v>71000</v>
      </c>
      <c r="I11" s="31">
        <f>SUM(I12:I13)</f>
        <v>0</v>
      </c>
      <c r="BW11" s="12"/>
      <c r="BX11" s="12"/>
      <c r="BY11" s="12"/>
      <c r="BZ11" s="12"/>
    </row>
    <row r="12" spans="1:78" ht="32.25" customHeight="1">
      <c r="A12" s="32">
        <v>851</v>
      </c>
      <c r="B12" s="32">
        <v>85153</v>
      </c>
      <c r="C12" s="33" t="s">
        <v>274</v>
      </c>
      <c r="D12" s="34"/>
      <c r="E12" s="34">
        <f>F12</f>
        <v>7500</v>
      </c>
      <c r="F12" s="34">
        <f>H12+2000</f>
        <v>7500</v>
      </c>
      <c r="G12" s="34"/>
      <c r="H12" s="34">
        <v>5500</v>
      </c>
      <c r="I12" s="34"/>
      <c r="BW12" s="12"/>
      <c r="BX12" s="12"/>
      <c r="BY12" s="12"/>
      <c r="BZ12" s="12"/>
    </row>
    <row r="13" spans="1:78" ht="32.25" customHeight="1">
      <c r="A13" s="32">
        <v>851</v>
      </c>
      <c r="B13" s="32">
        <v>85154</v>
      </c>
      <c r="C13" s="33" t="s">
        <v>190</v>
      </c>
      <c r="D13" s="34"/>
      <c r="E13" s="34">
        <f>F13</f>
        <v>83500</v>
      </c>
      <c r="F13" s="34">
        <f>91000-F12</f>
        <v>83500</v>
      </c>
      <c r="G13" s="34">
        <v>10100</v>
      </c>
      <c r="H13" s="34">
        <v>65500</v>
      </c>
      <c r="I13" s="76"/>
      <c r="BW13" s="12"/>
      <c r="BX13" s="12"/>
      <c r="BY13" s="12"/>
      <c r="BZ13" s="12"/>
    </row>
    <row r="16" spans="1:256" ht="12.75">
      <c r="A16" s="93"/>
      <c r="B16" s="94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</sheetData>
  <sheetProtection/>
  <mergeCells count="13">
    <mergeCell ref="D5:D7"/>
    <mergeCell ref="E5:E7"/>
    <mergeCell ref="F5:I5"/>
    <mergeCell ref="F6:F7"/>
    <mergeCell ref="G6:H6"/>
    <mergeCell ref="I6:I7"/>
    <mergeCell ref="G1:I1"/>
    <mergeCell ref="A9:C9"/>
    <mergeCell ref="A11:C11"/>
    <mergeCell ref="A2:I2"/>
    <mergeCell ref="A5:A7"/>
    <mergeCell ref="B5:B7"/>
    <mergeCell ref="C5:C7"/>
  </mergeCells>
  <printOptions horizontalCentered="1"/>
  <pageMargins left="0.24" right="0.24" top="0.84" bottom="1.062992125984252" header="0.43" footer="0.7874015748031497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41"/>
  <sheetViews>
    <sheetView zoomScale="90" zoomScaleNormal="90" zoomScalePageLayoutView="0" workbookViewId="0" topLeftCell="A1">
      <selection activeCell="C3" sqref="C3"/>
    </sheetView>
  </sheetViews>
  <sheetFormatPr defaultColWidth="8.50390625" defaultRowHeight="12.75"/>
  <cols>
    <col min="1" max="1" width="13.875" style="35" customWidth="1"/>
    <col min="2" max="2" width="51.50390625" style="35" customWidth="1"/>
    <col min="3" max="3" width="23.375" style="35" customWidth="1"/>
    <col min="4" max="4" width="12.50390625" style="35" bestFit="1" customWidth="1"/>
    <col min="5" max="16384" width="8.50390625" style="35" customWidth="1"/>
  </cols>
  <sheetData>
    <row r="1" ht="4.5" customHeight="1"/>
    <row r="2" ht="54" customHeight="1">
      <c r="C2" s="223" t="s">
        <v>907</v>
      </c>
    </row>
    <row r="4" spans="1:3" ht="24" customHeight="1">
      <c r="A4" s="621" t="s">
        <v>895</v>
      </c>
      <c r="B4" s="621"/>
      <c r="C4" s="621"/>
    </row>
    <row r="5" spans="1:3" ht="15.75" customHeight="1">
      <c r="A5" s="622" t="s">
        <v>463</v>
      </c>
      <c r="B5" s="622"/>
      <c r="C5" s="622"/>
    </row>
    <row r="6" spans="1:3" ht="15">
      <c r="A6" s="224"/>
      <c r="B6" s="225" t="s">
        <v>870</v>
      </c>
      <c r="C6" s="35"/>
    </row>
    <row r="7" spans="1:2" ht="15">
      <c r="A7" s="224"/>
      <c r="B7" s="225"/>
    </row>
    <row r="8" spans="1:5" ht="25.5" customHeight="1">
      <c r="A8" s="620" t="s">
        <v>464</v>
      </c>
      <c r="B8" s="620"/>
      <c r="C8" s="620"/>
      <c r="D8" s="321"/>
      <c r="E8" s="321"/>
    </row>
    <row r="9" spans="1:3" ht="18.75" customHeight="1">
      <c r="A9" s="36" t="s">
        <v>275</v>
      </c>
      <c r="B9" s="37" t="s">
        <v>276</v>
      </c>
      <c r="C9" s="38">
        <v>-1100000</v>
      </c>
    </row>
    <row r="10" spans="1:3" ht="18.75" customHeight="1">
      <c r="A10" s="39" t="s">
        <v>277</v>
      </c>
      <c r="B10" s="40" t="s">
        <v>465</v>
      </c>
      <c r="C10" s="41">
        <v>1609803</v>
      </c>
    </row>
    <row r="11" spans="1:5" ht="18.75" customHeight="1">
      <c r="A11" s="42" t="s">
        <v>366</v>
      </c>
      <c r="B11" s="43" t="s">
        <v>64</v>
      </c>
      <c r="C11" s="44">
        <v>4000</v>
      </c>
      <c r="D11" s="226"/>
      <c r="E11" s="226"/>
    </row>
    <row r="12" spans="1:5" ht="52.5">
      <c r="A12" s="42" t="s">
        <v>278</v>
      </c>
      <c r="B12" s="43" t="s">
        <v>46</v>
      </c>
      <c r="C12" s="44">
        <v>11800</v>
      </c>
      <c r="E12" s="227"/>
    </row>
    <row r="13" spans="1:4" s="231" customFormat="1" ht="18.75" customHeight="1">
      <c r="A13" s="42" t="s">
        <v>279</v>
      </c>
      <c r="B13" s="43" t="s">
        <v>148</v>
      </c>
      <c r="C13" s="44">
        <v>2320690</v>
      </c>
      <c r="D13" s="419"/>
    </row>
    <row r="14" spans="1:4" ht="18.75" customHeight="1" thickBot="1">
      <c r="A14" s="228" t="s">
        <v>466</v>
      </c>
      <c r="B14" s="46" t="s">
        <v>66</v>
      </c>
      <c r="C14" s="41">
        <v>9000</v>
      </c>
      <c r="D14" s="226"/>
    </row>
    <row r="15" spans="1:4" ht="18.75" customHeight="1" thickBot="1">
      <c r="A15" s="618" t="s">
        <v>246</v>
      </c>
      <c r="B15" s="618"/>
      <c r="C15" s="229">
        <f>SUM(C9:C14)</f>
        <v>2855293</v>
      </c>
      <c r="D15" s="226"/>
    </row>
    <row r="16" spans="1:4" ht="6.75" customHeight="1">
      <c r="A16" s="47"/>
      <c r="B16" s="48"/>
      <c r="C16" s="49"/>
      <c r="D16" s="226"/>
    </row>
    <row r="17" spans="1:3" ht="27" customHeight="1">
      <c r="A17" s="619" t="s">
        <v>467</v>
      </c>
      <c r="B17" s="619"/>
      <c r="C17" s="619"/>
    </row>
    <row r="18" spans="1:3" ht="18.75" customHeight="1">
      <c r="A18" s="50" t="s">
        <v>280</v>
      </c>
      <c r="B18" s="51" t="s">
        <v>281</v>
      </c>
      <c r="C18" s="52">
        <v>8000</v>
      </c>
    </row>
    <row r="19" spans="1:3" ht="18.75" customHeight="1">
      <c r="A19" s="42" t="s">
        <v>282</v>
      </c>
      <c r="B19" s="53" t="s">
        <v>283</v>
      </c>
      <c r="C19" s="54">
        <v>1331744</v>
      </c>
    </row>
    <row r="20" spans="1:3" ht="18.75" customHeight="1">
      <c r="A20" s="42" t="s">
        <v>284</v>
      </c>
      <c r="B20" s="53" t="s">
        <v>285</v>
      </c>
      <c r="C20" s="54">
        <v>110500</v>
      </c>
    </row>
    <row r="21" spans="1:3" ht="18.75" customHeight="1">
      <c r="A21" s="42" t="s">
        <v>286</v>
      </c>
      <c r="B21" s="53" t="s">
        <v>287</v>
      </c>
      <c r="C21" s="54">
        <v>267088</v>
      </c>
    </row>
    <row r="22" spans="1:3" ht="18.75" customHeight="1">
      <c r="A22" s="42" t="s">
        <v>288</v>
      </c>
      <c r="B22" s="53" t="s">
        <v>289</v>
      </c>
      <c r="C22" s="54">
        <v>37222</v>
      </c>
    </row>
    <row r="23" spans="1:3" ht="18.75" customHeight="1">
      <c r="A23" s="42" t="s">
        <v>290</v>
      </c>
      <c r="B23" s="53" t="s">
        <v>291</v>
      </c>
      <c r="C23" s="54">
        <v>104620</v>
      </c>
    </row>
    <row r="24" spans="1:3" ht="18.75" customHeight="1">
      <c r="A24" s="42" t="s">
        <v>292</v>
      </c>
      <c r="B24" s="55" t="s">
        <v>293</v>
      </c>
      <c r="C24" s="54">
        <v>270760</v>
      </c>
    </row>
    <row r="25" spans="1:3" ht="18.75" customHeight="1">
      <c r="A25" s="42" t="s">
        <v>294</v>
      </c>
      <c r="B25" s="53" t="s">
        <v>295</v>
      </c>
      <c r="C25" s="54">
        <v>1195159</v>
      </c>
    </row>
    <row r="26" spans="1:3" ht="18.75" customHeight="1">
      <c r="A26" s="42" t="s">
        <v>296</v>
      </c>
      <c r="B26" s="55" t="s">
        <v>297</v>
      </c>
      <c r="C26" s="54">
        <v>190000</v>
      </c>
    </row>
    <row r="27" spans="1:3" ht="18.75" customHeight="1">
      <c r="A27" s="42" t="s">
        <v>298</v>
      </c>
      <c r="B27" s="55" t="s">
        <v>299</v>
      </c>
      <c r="C27" s="54">
        <v>4000</v>
      </c>
    </row>
    <row r="28" spans="1:3" ht="18.75" customHeight="1">
      <c r="A28" s="42" t="s">
        <v>300</v>
      </c>
      <c r="B28" s="55" t="s">
        <v>301</v>
      </c>
      <c r="C28" s="54">
        <v>220000</v>
      </c>
    </row>
    <row r="29" spans="1:3" ht="26.25">
      <c r="A29" s="42" t="s">
        <v>302</v>
      </c>
      <c r="B29" s="55" t="s">
        <v>303</v>
      </c>
      <c r="C29" s="54">
        <v>5000</v>
      </c>
    </row>
    <row r="30" spans="1:3" ht="18.75" customHeight="1">
      <c r="A30" s="42" t="s">
        <v>304</v>
      </c>
      <c r="B30" s="55" t="s">
        <v>305</v>
      </c>
      <c r="C30" s="54">
        <v>13000</v>
      </c>
    </row>
    <row r="31" spans="1:3" ht="26.25">
      <c r="A31" s="42" t="s">
        <v>367</v>
      </c>
      <c r="B31" s="230" t="s">
        <v>368</v>
      </c>
      <c r="C31" s="54">
        <v>10500</v>
      </c>
    </row>
    <row r="32" spans="1:3" ht="18.75" customHeight="1">
      <c r="A32" s="42" t="s">
        <v>306</v>
      </c>
      <c r="B32" s="53" t="s">
        <v>307</v>
      </c>
      <c r="C32" s="54">
        <v>10000</v>
      </c>
    </row>
    <row r="33" spans="1:3" ht="18.75" customHeight="1">
      <c r="A33" s="42" t="s">
        <v>308</v>
      </c>
      <c r="B33" s="53" t="s">
        <v>309</v>
      </c>
      <c r="C33" s="54">
        <v>75000</v>
      </c>
    </row>
    <row r="34" spans="1:3" ht="18.75" customHeight="1">
      <c r="A34" s="42" t="s">
        <v>310</v>
      </c>
      <c r="B34" s="53" t="s">
        <v>311</v>
      </c>
      <c r="C34" s="54">
        <v>34000</v>
      </c>
    </row>
    <row r="35" spans="1:3" ht="18.75" customHeight="1">
      <c r="A35" s="42" t="s">
        <v>380</v>
      </c>
      <c r="B35" s="53" t="s">
        <v>97</v>
      </c>
      <c r="C35" s="54">
        <v>46000</v>
      </c>
    </row>
    <row r="36" spans="1:3" ht="18.75" customHeight="1">
      <c r="A36" s="42" t="s">
        <v>312</v>
      </c>
      <c r="B36" s="53" t="s">
        <v>313</v>
      </c>
      <c r="C36" s="54">
        <v>12000</v>
      </c>
    </row>
    <row r="37" spans="1:3" ht="26.25">
      <c r="A37" s="42" t="s">
        <v>314</v>
      </c>
      <c r="B37" s="53" t="s">
        <v>315</v>
      </c>
      <c r="C37" s="54">
        <v>8000</v>
      </c>
    </row>
    <row r="38" spans="1:4" ht="18.75" customHeight="1">
      <c r="A38" s="42" t="s">
        <v>316</v>
      </c>
      <c r="B38" s="53" t="s">
        <v>317</v>
      </c>
      <c r="C38" s="54">
        <v>1700</v>
      </c>
      <c r="D38" s="226"/>
    </row>
    <row r="39" spans="1:4" ht="18.75" customHeight="1">
      <c r="A39" s="56"/>
      <c r="B39" s="57" t="s">
        <v>318</v>
      </c>
      <c r="C39" s="54"/>
      <c r="D39" s="226"/>
    </row>
    <row r="40" spans="1:3" ht="18.75" customHeight="1" thickBot="1">
      <c r="A40" s="45"/>
      <c r="B40" s="58" t="s">
        <v>319</v>
      </c>
      <c r="C40" s="59">
        <v>-1099000</v>
      </c>
    </row>
    <row r="41" spans="1:4" ht="28.5" customHeight="1" thickBot="1">
      <c r="A41" s="618" t="s">
        <v>246</v>
      </c>
      <c r="B41" s="618"/>
      <c r="C41" s="60">
        <f>SUM(C18:C40)</f>
        <v>2855293</v>
      </c>
      <c r="D41" s="226"/>
    </row>
  </sheetData>
  <sheetProtection/>
  <mergeCells count="6">
    <mergeCell ref="A15:B15"/>
    <mergeCell ref="A17:C17"/>
    <mergeCell ref="A41:B41"/>
    <mergeCell ref="A8:C8"/>
    <mergeCell ref="A4:C4"/>
    <mergeCell ref="A5:C5"/>
  </mergeCells>
  <printOptions horizontalCentered="1"/>
  <pageMargins left="0.7874015748031497" right="0.7874015748031497" top="0.39" bottom="0.5118110236220472" header="0.31496062992125984" footer="0.31496062992125984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="90" zoomScaleNormal="90" zoomScalePageLayoutView="0" workbookViewId="0" topLeftCell="A1">
      <selection activeCell="A2" sqref="A2:F3"/>
    </sheetView>
  </sheetViews>
  <sheetFormatPr defaultColWidth="8.50390625" defaultRowHeight="12.75"/>
  <cols>
    <col min="1" max="1" width="5.50390625" style="109" customWidth="1"/>
    <col min="2" max="2" width="8.50390625" style="109" customWidth="1"/>
    <col min="3" max="3" width="44.125" style="109" customWidth="1"/>
    <col min="4" max="4" width="14.625" style="109" customWidth="1"/>
    <col min="5" max="5" width="15.875" style="109" customWidth="1"/>
    <col min="6" max="6" width="11.375" style="109" hidden="1" customWidth="1"/>
    <col min="7" max="9" width="8.50390625" style="109" customWidth="1"/>
    <col min="10" max="10" width="14.625" style="111" customWidth="1"/>
    <col min="11" max="16384" width="8.50390625" style="109" customWidth="1"/>
  </cols>
  <sheetData>
    <row r="1" spans="3:5" ht="58.5" customHeight="1">
      <c r="C1" s="110"/>
      <c r="D1" s="615" t="s">
        <v>908</v>
      </c>
      <c r="E1" s="615"/>
    </row>
    <row r="2" spans="1:6" ht="15.75" customHeight="1">
      <c r="A2" s="630" t="s">
        <v>376</v>
      </c>
      <c r="B2" s="630"/>
      <c r="C2" s="630"/>
      <c r="D2" s="630"/>
      <c r="E2" s="630"/>
      <c r="F2" s="630"/>
    </row>
    <row r="3" spans="1:6" ht="15.75" customHeight="1">
      <c r="A3" s="630"/>
      <c r="B3" s="630"/>
      <c r="C3" s="630"/>
      <c r="D3" s="630"/>
      <c r="E3" s="630"/>
      <c r="F3" s="630"/>
    </row>
    <row r="4" spans="1:6" ht="15.75" customHeight="1">
      <c r="A4" s="627" t="s">
        <v>871</v>
      </c>
      <c r="B4" s="627"/>
      <c r="C4" s="627"/>
      <c r="D4" s="627"/>
      <c r="E4" s="627"/>
      <c r="F4" s="627"/>
    </row>
    <row r="5" spans="1:6" ht="8.25" customHeight="1" thickBot="1">
      <c r="A5" s="112"/>
      <c r="B5" s="112"/>
      <c r="C5" s="112"/>
      <c r="D5" s="112"/>
      <c r="E5" s="112"/>
      <c r="F5" s="112"/>
    </row>
    <row r="6" spans="1:6" ht="24.75" customHeight="1" thickBot="1">
      <c r="A6" s="113" t="s">
        <v>320</v>
      </c>
      <c r="B6" s="114" t="s">
        <v>321</v>
      </c>
      <c r="C6" s="114" t="s">
        <v>322</v>
      </c>
      <c r="D6" s="114" t="s">
        <v>323</v>
      </c>
      <c r="E6" s="114" t="s">
        <v>324</v>
      </c>
      <c r="F6" s="115" t="s">
        <v>325</v>
      </c>
    </row>
    <row r="7" spans="1:6" ht="18" customHeight="1">
      <c r="A7" s="628" t="s">
        <v>323</v>
      </c>
      <c r="B7" s="629"/>
      <c r="C7" s="629"/>
      <c r="D7" s="116">
        <f>D8</f>
        <v>160400</v>
      </c>
      <c r="E7" s="117"/>
      <c r="F7" s="118"/>
    </row>
    <row r="8" spans="1:6" ht="19.5" customHeight="1">
      <c r="A8" s="119" t="s">
        <v>128</v>
      </c>
      <c r="B8" s="120" t="s">
        <v>130</v>
      </c>
      <c r="C8" s="121" t="s">
        <v>129</v>
      </c>
      <c r="D8" s="122">
        <f>D9+D13</f>
        <v>160400</v>
      </c>
      <c r="E8" s="123"/>
      <c r="F8" s="124"/>
    </row>
    <row r="9" spans="1:7" ht="19.5" customHeight="1">
      <c r="A9" s="624" t="s">
        <v>326</v>
      </c>
      <c r="B9" s="625"/>
      <c r="C9" s="626"/>
      <c r="D9" s="452">
        <f>SUM(D10:D12)</f>
        <v>63400</v>
      </c>
      <c r="E9" s="453"/>
      <c r="F9" s="126"/>
      <c r="G9" s="111"/>
    </row>
    <row r="10" spans="1:6" ht="19.5" customHeight="1" hidden="1">
      <c r="A10" s="127"/>
      <c r="B10" s="128"/>
      <c r="C10" s="129" t="s">
        <v>327</v>
      </c>
      <c r="D10" s="143">
        <v>0</v>
      </c>
      <c r="E10" s="139"/>
      <c r="F10" s="132"/>
    </row>
    <row r="11" spans="1:6" ht="19.5" customHeight="1">
      <c r="A11" s="127"/>
      <c r="B11" s="128"/>
      <c r="C11" s="133" t="s">
        <v>328</v>
      </c>
      <c r="D11" s="134">
        <v>1000</v>
      </c>
      <c r="E11" s="135"/>
      <c r="F11" s="136"/>
    </row>
    <row r="12" spans="1:6" ht="19.5" customHeight="1">
      <c r="A12" s="127"/>
      <c r="B12" s="128"/>
      <c r="C12" s="137" t="s">
        <v>329</v>
      </c>
      <c r="D12" s="138">
        <v>62400</v>
      </c>
      <c r="E12" s="139"/>
      <c r="F12" s="140"/>
    </row>
    <row r="13" spans="1:7" ht="19.5" customHeight="1">
      <c r="A13" s="624" t="s">
        <v>519</v>
      </c>
      <c r="B13" s="625"/>
      <c r="C13" s="626"/>
      <c r="D13" s="141">
        <f>SUM(D14:D16)</f>
        <v>97000</v>
      </c>
      <c r="E13" s="123"/>
      <c r="F13" s="124"/>
      <c r="G13" s="111"/>
    </row>
    <row r="14" spans="1:6" ht="19.5" customHeight="1" hidden="1">
      <c r="A14" s="127"/>
      <c r="B14" s="128"/>
      <c r="C14" s="129" t="s">
        <v>327</v>
      </c>
      <c r="D14" s="130"/>
      <c r="E14" s="131"/>
      <c r="F14" s="132"/>
    </row>
    <row r="15" spans="1:6" ht="19.5" customHeight="1">
      <c r="A15" s="127"/>
      <c r="B15" s="128"/>
      <c r="C15" s="133" t="s">
        <v>328</v>
      </c>
      <c r="D15" s="134">
        <v>2000</v>
      </c>
      <c r="E15" s="135"/>
      <c r="F15" s="136"/>
    </row>
    <row r="16" spans="1:6" ht="19.5" customHeight="1">
      <c r="A16" s="127"/>
      <c r="B16" s="128"/>
      <c r="C16" s="142" t="s">
        <v>329</v>
      </c>
      <c r="D16" s="143">
        <v>95000</v>
      </c>
      <c r="E16" s="139"/>
      <c r="F16" s="140"/>
    </row>
    <row r="17" spans="1:6" ht="8.25" customHeight="1">
      <c r="A17" s="144"/>
      <c r="B17" s="145"/>
      <c r="C17" s="146"/>
      <c r="D17" s="147"/>
      <c r="E17" s="148"/>
      <c r="F17" s="124"/>
    </row>
    <row r="18" spans="1:6" ht="18" customHeight="1">
      <c r="A18" s="631" t="s">
        <v>324</v>
      </c>
      <c r="B18" s="632"/>
      <c r="C18" s="632"/>
      <c r="D18" s="149"/>
      <c r="E18" s="116">
        <f>E19</f>
        <v>160400</v>
      </c>
      <c r="F18" s="150"/>
    </row>
    <row r="19" spans="1:6" ht="21" customHeight="1">
      <c r="A19" s="119" t="s">
        <v>128</v>
      </c>
      <c r="B19" s="120" t="s">
        <v>130</v>
      </c>
      <c r="C19" s="121" t="s">
        <v>129</v>
      </c>
      <c r="D19" s="123"/>
      <c r="E19" s="122">
        <f>E20+E25</f>
        <v>160400</v>
      </c>
      <c r="F19" s="151"/>
    </row>
    <row r="20" spans="1:6" ht="21" customHeight="1">
      <c r="A20" s="624" t="s">
        <v>326</v>
      </c>
      <c r="B20" s="625"/>
      <c r="C20" s="626"/>
      <c r="D20" s="125"/>
      <c r="E20" s="152">
        <f>SUM(E21:E24)</f>
        <v>63400</v>
      </c>
      <c r="F20" s="126">
        <f>SUM(F21:F24)</f>
        <v>0</v>
      </c>
    </row>
    <row r="21" spans="1:6" ht="21" customHeight="1">
      <c r="A21" s="127"/>
      <c r="B21" s="128"/>
      <c r="C21" s="153" t="s">
        <v>330</v>
      </c>
      <c r="D21" s="154"/>
      <c r="E21" s="155">
        <v>500</v>
      </c>
      <c r="F21" s="156"/>
    </row>
    <row r="22" spans="1:6" ht="21" customHeight="1" hidden="1">
      <c r="A22" s="127"/>
      <c r="B22" s="128"/>
      <c r="C22" s="133" t="s">
        <v>468</v>
      </c>
      <c r="D22" s="134"/>
      <c r="E22" s="135"/>
      <c r="F22" s="136"/>
    </row>
    <row r="23" spans="1:6" ht="21" customHeight="1" hidden="1">
      <c r="A23" s="127"/>
      <c r="B23" s="128"/>
      <c r="C23" s="133" t="s">
        <v>331</v>
      </c>
      <c r="D23" s="134"/>
      <c r="E23" s="135"/>
      <c r="F23" s="136"/>
    </row>
    <row r="24" spans="1:6" ht="21" customHeight="1">
      <c r="A24" s="127"/>
      <c r="B24" s="128"/>
      <c r="C24" s="157" t="s">
        <v>332</v>
      </c>
      <c r="D24" s="158"/>
      <c r="E24" s="159">
        <v>62900</v>
      </c>
      <c r="F24" s="160"/>
    </row>
    <row r="25" spans="1:6" ht="21" customHeight="1">
      <c r="A25" s="624" t="s">
        <v>519</v>
      </c>
      <c r="B25" s="625"/>
      <c r="C25" s="626"/>
      <c r="D25" s="152"/>
      <c r="E25" s="152">
        <f>SUM(E26:E28)</f>
        <v>97000</v>
      </c>
      <c r="F25" s="161">
        <f>SUM(F26:F28)</f>
        <v>0</v>
      </c>
    </row>
    <row r="26" spans="1:6" ht="21" customHeight="1">
      <c r="A26" s="127"/>
      <c r="B26" s="128"/>
      <c r="C26" s="142" t="s">
        <v>330</v>
      </c>
      <c r="D26" s="154"/>
      <c r="E26" s="155">
        <v>2000</v>
      </c>
      <c r="F26" s="140"/>
    </row>
    <row r="27" spans="1:6" ht="21" customHeight="1" hidden="1">
      <c r="A27" s="127"/>
      <c r="B27" s="128"/>
      <c r="C27" s="133" t="s">
        <v>331</v>
      </c>
      <c r="D27" s="134"/>
      <c r="E27" s="135"/>
      <c r="F27" s="136"/>
    </row>
    <row r="28" spans="1:6" ht="21" customHeight="1" thickBot="1">
      <c r="A28" s="127"/>
      <c r="B28" s="128"/>
      <c r="C28" s="133" t="s">
        <v>332</v>
      </c>
      <c r="D28" s="162"/>
      <c r="E28" s="163">
        <v>95000</v>
      </c>
      <c r="F28" s="136"/>
    </row>
    <row r="29" spans="1:6" ht="24.75" customHeight="1" thickBot="1">
      <c r="A29" s="633" t="s">
        <v>333</v>
      </c>
      <c r="B29" s="634"/>
      <c r="C29" s="634"/>
      <c r="D29" s="164">
        <f>D8</f>
        <v>160400</v>
      </c>
      <c r="E29" s="164">
        <f>E8+D8</f>
        <v>160400</v>
      </c>
      <c r="F29" s="165">
        <f>E18+F18</f>
        <v>160400</v>
      </c>
    </row>
    <row r="30" spans="1:6" ht="12.75">
      <c r="A30" s="166"/>
      <c r="B30" s="166"/>
      <c r="D30" s="3"/>
      <c r="E30" s="3"/>
      <c r="F30" s="3"/>
    </row>
    <row r="32" spans="3:6" ht="25.5" customHeight="1">
      <c r="C32" s="623"/>
      <c r="D32" s="623"/>
      <c r="E32" s="623"/>
      <c r="F32" s="623"/>
    </row>
  </sheetData>
  <sheetProtection/>
  <mergeCells count="11">
    <mergeCell ref="A29:C29"/>
    <mergeCell ref="C32:F32"/>
    <mergeCell ref="A9:C9"/>
    <mergeCell ref="A13:C13"/>
    <mergeCell ref="A20:C20"/>
    <mergeCell ref="A25:C25"/>
    <mergeCell ref="D1:E1"/>
    <mergeCell ref="A4:F4"/>
    <mergeCell ref="A7:C7"/>
    <mergeCell ref="A2:F3"/>
    <mergeCell ref="A18:C18"/>
  </mergeCells>
  <printOptions horizontalCentered="1"/>
  <pageMargins left="0.7874015748031497" right="0.46" top="0.7" bottom="0.7086614173228347" header="0.2755905511811024" footer="0.4330708661417323"/>
  <pageSetup fitToHeight="1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T45"/>
  <sheetViews>
    <sheetView zoomScale="90" zoomScaleNormal="90" zoomScalePageLayoutView="0" workbookViewId="0" topLeftCell="A1">
      <selection activeCell="A2" sqref="A2:G2"/>
    </sheetView>
  </sheetViews>
  <sheetFormatPr defaultColWidth="8.50390625" defaultRowHeight="12.75"/>
  <cols>
    <col min="1" max="1" width="3.625" style="69" customWidth="1"/>
    <col min="2" max="2" width="5.50390625" style="69" customWidth="1"/>
    <col min="3" max="3" width="7.625" style="69" customWidth="1"/>
    <col min="4" max="4" width="18.50390625" style="69" customWidth="1"/>
    <col min="5" max="5" width="22.625" style="69" customWidth="1"/>
    <col min="6" max="6" width="26.125" style="69" customWidth="1"/>
    <col min="7" max="7" width="12.50390625" style="69" customWidth="1"/>
    <col min="8" max="8" width="1.875" style="69" customWidth="1"/>
    <col min="9" max="16384" width="8.50390625" style="69" customWidth="1"/>
  </cols>
  <sheetData>
    <row r="1" spans="6:8" ht="51.75" customHeight="1">
      <c r="F1" s="635" t="s">
        <v>909</v>
      </c>
      <c r="G1" s="636"/>
      <c r="H1" s="260"/>
    </row>
    <row r="2" spans="1:7" ht="33.75" customHeight="1">
      <c r="A2" s="637" t="s">
        <v>890</v>
      </c>
      <c r="B2" s="637"/>
      <c r="C2" s="637"/>
      <c r="D2" s="637"/>
      <c r="E2" s="637"/>
      <c r="F2" s="637"/>
      <c r="G2" s="637"/>
    </row>
    <row r="3" ht="10.5" customHeight="1">
      <c r="G3" s="75" t="s">
        <v>207</v>
      </c>
    </row>
    <row r="4" spans="1:7" ht="22.5" customHeight="1">
      <c r="A4" s="70" t="s">
        <v>208</v>
      </c>
      <c r="B4" s="70" t="s">
        <v>32</v>
      </c>
      <c r="C4" s="70" t="s">
        <v>33</v>
      </c>
      <c r="D4" s="70" t="s">
        <v>268</v>
      </c>
      <c r="E4" s="70" t="s">
        <v>334</v>
      </c>
      <c r="F4" s="70" t="s">
        <v>335</v>
      </c>
      <c r="G4" s="71" t="s">
        <v>336</v>
      </c>
    </row>
    <row r="5" spans="1:7" ht="20.25" customHeight="1" thickBot="1">
      <c r="A5" s="239" t="s">
        <v>337</v>
      </c>
      <c r="B5" s="240"/>
      <c r="C5" s="72"/>
      <c r="D5" s="72"/>
      <c r="E5" s="72"/>
      <c r="F5" s="72"/>
      <c r="G5" s="232">
        <f>G6</f>
        <v>1609803</v>
      </c>
    </row>
    <row r="6" spans="1:7" ht="20.25" customHeight="1" thickBot="1">
      <c r="A6" s="241" t="s">
        <v>338</v>
      </c>
      <c r="B6" s="242"/>
      <c r="C6" s="73"/>
      <c r="D6" s="73"/>
      <c r="E6" s="73"/>
      <c r="F6" s="73"/>
      <c r="G6" s="233">
        <f>SUM(G7:G14)</f>
        <v>1609803</v>
      </c>
    </row>
    <row r="7" spans="1:254" ht="30" customHeight="1">
      <c r="A7" s="261">
        <v>1</v>
      </c>
      <c r="B7" s="262" t="s">
        <v>42</v>
      </c>
      <c r="C7" s="262" t="s">
        <v>173</v>
      </c>
      <c r="D7" s="263" t="s">
        <v>339</v>
      </c>
      <c r="E7" s="638" t="s">
        <v>25</v>
      </c>
      <c r="F7" s="264" t="s">
        <v>487</v>
      </c>
      <c r="G7" s="265">
        <v>275839</v>
      </c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6"/>
      <c r="CC7" s="266"/>
      <c r="CD7" s="266"/>
      <c r="CE7" s="266"/>
      <c r="CF7" s="266"/>
      <c r="CG7" s="266"/>
      <c r="CH7" s="266"/>
      <c r="CI7" s="266"/>
      <c r="CJ7" s="266"/>
      <c r="CK7" s="266"/>
      <c r="CL7" s="266"/>
      <c r="CM7" s="266"/>
      <c r="CN7" s="266"/>
      <c r="CO7" s="266"/>
      <c r="CP7" s="266"/>
      <c r="CQ7" s="266"/>
      <c r="CR7" s="266"/>
      <c r="CS7" s="266"/>
      <c r="CT7" s="266"/>
      <c r="CU7" s="266"/>
      <c r="CV7" s="266"/>
      <c r="CW7" s="266"/>
      <c r="CX7" s="266"/>
      <c r="CY7" s="266"/>
      <c r="CZ7" s="266"/>
      <c r="DA7" s="266"/>
      <c r="DB7" s="266"/>
      <c r="DC7" s="266"/>
      <c r="DD7" s="266"/>
      <c r="DE7" s="266"/>
      <c r="DF7" s="266"/>
      <c r="DG7" s="266"/>
      <c r="DH7" s="266"/>
      <c r="DI7" s="266"/>
      <c r="DJ7" s="266"/>
      <c r="DK7" s="266"/>
      <c r="DL7" s="266"/>
      <c r="DM7" s="266"/>
      <c r="DN7" s="266"/>
      <c r="DO7" s="266"/>
      <c r="DP7" s="266"/>
      <c r="DQ7" s="266"/>
      <c r="DR7" s="266"/>
      <c r="DS7" s="266"/>
      <c r="DT7" s="266"/>
      <c r="DU7" s="266"/>
      <c r="DV7" s="266"/>
      <c r="DW7" s="266"/>
      <c r="DX7" s="266"/>
      <c r="DY7" s="266"/>
      <c r="DZ7" s="266"/>
      <c r="EA7" s="266"/>
      <c r="EB7" s="266"/>
      <c r="EC7" s="266"/>
      <c r="ED7" s="266"/>
      <c r="EE7" s="266"/>
      <c r="EF7" s="266"/>
      <c r="EG7" s="266"/>
      <c r="EH7" s="266"/>
      <c r="EI7" s="266"/>
      <c r="EJ7" s="266"/>
      <c r="EK7" s="266"/>
      <c r="EL7" s="266"/>
      <c r="EM7" s="266"/>
      <c r="EN7" s="266"/>
      <c r="EO7" s="266"/>
      <c r="EP7" s="266"/>
      <c r="EQ7" s="266"/>
      <c r="ER7" s="266"/>
      <c r="ES7" s="266"/>
      <c r="ET7" s="266"/>
      <c r="EU7" s="266"/>
      <c r="EV7" s="266"/>
      <c r="EW7" s="266"/>
      <c r="EX7" s="266"/>
      <c r="EY7" s="266"/>
      <c r="EZ7" s="266"/>
      <c r="FA7" s="266"/>
      <c r="FB7" s="266"/>
      <c r="FC7" s="266"/>
      <c r="FD7" s="266"/>
      <c r="FE7" s="266"/>
      <c r="FF7" s="266"/>
      <c r="FG7" s="266"/>
      <c r="FH7" s="266"/>
      <c r="FI7" s="266"/>
      <c r="FJ7" s="266"/>
      <c r="FK7" s="266"/>
      <c r="FL7" s="266"/>
      <c r="FM7" s="266"/>
      <c r="FN7" s="266"/>
      <c r="FO7" s="266"/>
      <c r="FP7" s="266"/>
      <c r="FQ7" s="266"/>
      <c r="FR7" s="266"/>
      <c r="FS7" s="266"/>
      <c r="FT7" s="266"/>
      <c r="FU7" s="266"/>
      <c r="FV7" s="266"/>
      <c r="FW7" s="266"/>
      <c r="FX7" s="266"/>
      <c r="FY7" s="266"/>
      <c r="FZ7" s="266"/>
      <c r="GA7" s="266"/>
      <c r="GB7" s="266"/>
      <c r="GC7" s="266"/>
      <c r="GD7" s="266"/>
      <c r="GE7" s="266"/>
      <c r="GF7" s="266"/>
      <c r="GG7" s="266"/>
      <c r="GH7" s="266"/>
      <c r="GI7" s="266"/>
      <c r="GJ7" s="266"/>
      <c r="GK7" s="266"/>
      <c r="GL7" s="266"/>
      <c r="GM7" s="266"/>
      <c r="GN7" s="266"/>
      <c r="GO7" s="266"/>
      <c r="GP7" s="266"/>
      <c r="GQ7" s="266"/>
      <c r="GR7" s="266"/>
      <c r="GS7" s="266"/>
      <c r="GT7" s="266"/>
      <c r="GU7" s="266"/>
      <c r="GV7" s="266"/>
      <c r="GW7" s="266"/>
      <c r="GX7" s="266"/>
      <c r="GY7" s="266"/>
      <c r="GZ7" s="266"/>
      <c r="HA7" s="266"/>
      <c r="HB7" s="266"/>
      <c r="HC7" s="266"/>
      <c r="HD7" s="266"/>
      <c r="HE7" s="266"/>
      <c r="HF7" s="266"/>
      <c r="HG7" s="266"/>
      <c r="HH7" s="266"/>
      <c r="HI7" s="266"/>
      <c r="HJ7" s="266"/>
      <c r="HK7" s="266"/>
      <c r="HL7" s="266"/>
      <c r="HM7" s="266"/>
      <c r="HN7" s="266"/>
      <c r="HO7" s="266"/>
      <c r="HP7" s="266"/>
      <c r="HQ7" s="266"/>
      <c r="HR7" s="266"/>
      <c r="HS7" s="266"/>
      <c r="HT7" s="266"/>
      <c r="HU7" s="266"/>
      <c r="HV7" s="266"/>
      <c r="HW7" s="266"/>
      <c r="HX7" s="266"/>
      <c r="HY7" s="266"/>
      <c r="HZ7" s="266"/>
      <c r="IA7" s="266"/>
      <c r="IB7" s="266"/>
      <c r="IC7" s="266"/>
      <c r="ID7" s="266"/>
      <c r="IE7" s="266"/>
      <c r="IF7" s="266"/>
      <c r="IG7" s="266"/>
      <c r="IH7" s="266"/>
      <c r="II7" s="266"/>
      <c r="IJ7" s="266"/>
      <c r="IK7" s="266"/>
      <c r="IL7" s="266"/>
      <c r="IM7" s="266"/>
      <c r="IN7" s="266"/>
      <c r="IO7" s="266"/>
      <c r="IP7" s="266"/>
      <c r="IQ7" s="266"/>
      <c r="IR7" s="266"/>
      <c r="IS7" s="266"/>
      <c r="IT7" s="266"/>
    </row>
    <row r="8" spans="1:254" ht="30" customHeight="1">
      <c r="A8" s="267">
        <v>2</v>
      </c>
      <c r="B8" s="267">
        <v>400</v>
      </c>
      <c r="C8" s="267">
        <v>40002</v>
      </c>
      <c r="D8" s="267" t="s">
        <v>50</v>
      </c>
      <c r="E8" s="638"/>
      <c r="F8" s="268" t="s">
        <v>488</v>
      </c>
      <c r="G8" s="269">
        <v>343526</v>
      </c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  <c r="DD8" s="266"/>
      <c r="DE8" s="266"/>
      <c r="DF8" s="266"/>
      <c r="DG8" s="266"/>
      <c r="DH8" s="266"/>
      <c r="DI8" s="266"/>
      <c r="DJ8" s="266"/>
      <c r="DK8" s="266"/>
      <c r="DL8" s="266"/>
      <c r="DM8" s="266"/>
      <c r="DN8" s="266"/>
      <c r="DO8" s="266"/>
      <c r="DP8" s="266"/>
      <c r="DQ8" s="266"/>
      <c r="DR8" s="266"/>
      <c r="DS8" s="266"/>
      <c r="DT8" s="266"/>
      <c r="DU8" s="266"/>
      <c r="DV8" s="266"/>
      <c r="DW8" s="266"/>
      <c r="DX8" s="266"/>
      <c r="DY8" s="266"/>
      <c r="DZ8" s="266"/>
      <c r="EA8" s="266"/>
      <c r="EB8" s="266"/>
      <c r="EC8" s="266"/>
      <c r="ED8" s="266"/>
      <c r="EE8" s="266"/>
      <c r="EF8" s="266"/>
      <c r="EG8" s="266"/>
      <c r="EH8" s="266"/>
      <c r="EI8" s="266"/>
      <c r="EJ8" s="266"/>
      <c r="EK8" s="266"/>
      <c r="EL8" s="266"/>
      <c r="EM8" s="266"/>
      <c r="EN8" s="266"/>
      <c r="EO8" s="266"/>
      <c r="EP8" s="266"/>
      <c r="EQ8" s="266"/>
      <c r="ER8" s="266"/>
      <c r="ES8" s="266"/>
      <c r="ET8" s="266"/>
      <c r="EU8" s="266"/>
      <c r="EV8" s="266"/>
      <c r="EW8" s="266"/>
      <c r="EX8" s="266"/>
      <c r="EY8" s="266"/>
      <c r="EZ8" s="266"/>
      <c r="FA8" s="266"/>
      <c r="FB8" s="266"/>
      <c r="FC8" s="266"/>
      <c r="FD8" s="266"/>
      <c r="FE8" s="266"/>
      <c r="FF8" s="266"/>
      <c r="FG8" s="266"/>
      <c r="FH8" s="266"/>
      <c r="FI8" s="266"/>
      <c r="FJ8" s="266"/>
      <c r="FK8" s="266"/>
      <c r="FL8" s="266"/>
      <c r="FM8" s="266"/>
      <c r="FN8" s="266"/>
      <c r="FO8" s="266"/>
      <c r="FP8" s="266"/>
      <c r="FQ8" s="266"/>
      <c r="FR8" s="266"/>
      <c r="FS8" s="266"/>
      <c r="FT8" s="266"/>
      <c r="FU8" s="266"/>
      <c r="FV8" s="266"/>
      <c r="FW8" s="266"/>
      <c r="FX8" s="266"/>
      <c r="FY8" s="266"/>
      <c r="FZ8" s="266"/>
      <c r="GA8" s="266"/>
      <c r="GB8" s="266"/>
      <c r="GC8" s="266"/>
      <c r="GD8" s="266"/>
      <c r="GE8" s="266"/>
      <c r="GF8" s="266"/>
      <c r="GG8" s="266"/>
      <c r="GH8" s="266"/>
      <c r="GI8" s="266"/>
      <c r="GJ8" s="266"/>
      <c r="GK8" s="266"/>
      <c r="GL8" s="266"/>
      <c r="GM8" s="266"/>
      <c r="GN8" s="266"/>
      <c r="GO8" s="266"/>
      <c r="GP8" s="266"/>
      <c r="GQ8" s="266"/>
      <c r="GR8" s="266"/>
      <c r="GS8" s="266"/>
      <c r="GT8" s="266"/>
      <c r="GU8" s="266"/>
      <c r="GV8" s="266"/>
      <c r="GW8" s="266"/>
      <c r="GX8" s="266"/>
      <c r="GY8" s="266"/>
      <c r="GZ8" s="266"/>
      <c r="HA8" s="266"/>
      <c r="HB8" s="266"/>
      <c r="HC8" s="266"/>
      <c r="HD8" s="266"/>
      <c r="HE8" s="266"/>
      <c r="HF8" s="266"/>
      <c r="HG8" s="266"/>
      <c r="HH8" s="266"/>
      <c r="HI8" s="266"/>
      <c r="HJ8" s="266"/>
      <c r="HK8" s="266"/>
      <c r="HL8" s="266"/>
      <c r="HM8" s="266"/>
      <c r="HN8" s="266"/>
      <c r="HO8" s="266"/>
      <c r="HP8" s="266"/>
      <c r="HQ8" s="266"/>
      <c r="HR8" s="266"/>
      <c r="HS8" s="266"/>
      <c r="HT8" s="266"/>
      <c r="HU8" s="266"/>
      <c r="HV8" s="266"/>
      <c r="HW8" s="266"/>
      <c r="HX8" s="266"/>
      <c r="HY8" s="266"/>
      <c r="HZ8" s="266"/>
      <c r="IA8" s="266"/>
      <c r="IB8" s="266"/>
      <c r="IC8" s="266"/>
      <c r="ID8" s="266"/>
      <c r="IE8" s="266"/>
      <c r="IF8" s="266"/>
      <c r="IG8" s="266"/>
      <c r="IH8" s="266"/>
      <c r="II8" s="266"/>
      <c r="IJ8" s="266"/>
      <c r="IK8" s="266"/>
      <c r="IL8" s="266"/>
      <c r="IM8" s="266"/>
      <c r="IN8" s="266"/>
      <c r="IO8" s="266"/>
      <c r="IP8" s="266"/>
      <c r="IQ8" s="266"/>
      <c r="IR8" s="266"/>
      <c r="IS8" s="266"/>
      <c r="IT8" s="266"/>
    </row>
    <row r="9" spans="1:254" ht="30" customHeight="1">
      <c r="A9" s="267">
        <v>3</v>
      </c>
      <c r="B9" s="267">
        <v>600</v>
      </c>
      <c r="C9" s="267">
        <v>60016</v>
      </c>
      <c r="D9" s="270" t="s">
        <v>175</v>
      </c>
      <c r="E9" s="638"/>
      <c r="F9" s="268" t="s">
        <v>340</v>
      </c>
      <c r="G9" s="269">
        <v>240000</v>
      </c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6"/>
      <c r="DS9" s="266"/>
      <c r="DT9" s="266"/>
      <c r="DU9" s="266"/>
      <c r="DV9" s="266"/>
      <c r="DW9" s="266"/>
      <c r="DX9" s="266"/>
      <c r="DY9" s="266"/>
      <c r="DZ9" s="266"/>
      <c r="EA9" s="266"/>
      <c r="EB9" s="266"/>
      <c r="EC9" s="266"/>
      <c r="ED9" s="266"/>
      <c r="EE9" s="266"/>
      <c r="EF9" s="266"/>
      <c r="EG9" s="266"/>
      <c r="EH9" s="266"/>
      <c r="EI9" s="266"/>
      <c r="EJ9" s="266"/>
      <c r="EK9" s="266"/>
      <c r="EL9" s="266"/>
      <c r="EM9" s="266"/>
      <c r="EN9" s="266"/>
      <c r="EO9" s="266"/>
      <c r="EP9" s="266"/>
      <c r="EQ9" s="266"/>
      <c r="ER9" s="266"/>
      <c r="ES9" s="266"/>
      <c r="ET9" s="266"/>
      <c r="EU9" s="266"/>
      <c r="EV9" s="266"/>
      <c r="EW9" s="266"/>
      <c r="EX9" s="266"/>
      <c r="EY9" s="266"/>
      <c r="EZ9" s="266"/>
      <c r="FA9" s="266"/>
      <c r="FB9" s="266"/>
      <c r="FC9" s="266"/>
      <c r="FD9" s="266"/>
      <c r="FE9" s="266"/>
      <c r="FF9" s="266"/>
      <c r="FG9" s="266"/>
      <c r="FH9" s="266"/>
      <c r="FI9" s="266"/>
      <c r="FJ9" s="266"/>
      <c r="FK9" s="266"/>
      <c r="FL9" s="266"/>
      <c r="FM9" s="266"/>
      <c r="FN9" s="266"/>
      <c r="FO9" s="266"/>
      <c r="FP9" s="266"/>
      <c r="FQ9" s="266"/>
      <c r="FR9" s="266"/>
      <c r="FS9" s="266"/>
      <c r="FT9" s="266"/>
      <c r="FU9" s="266"/>
      <c r="FV9" s="266"/>
      <c r="FW9" s="266"/>
      <c r="FX9" s="266"/>
      <c r="FY9" s="266"/>
      <c r="FZ9" s="266"/>
      <c r="GA9" s="266"/>
      <c r="GB9" s="266"/>
      <c r="GC9" s="266"/>
      <c r="GD9" s="266"/>
      <c r="GE9" s="266"/>
      <c r="GF9" s="266"/>
      <c r="GG9" s="266"/>
      <c r="GH9" s="266"/>
      <c r="GI9" s="266"/>
      <c r="GJ9" s="266"/>
      <c r="GK9" s="266"/>
      <c r="GL9" s="266"/>
      <c r="GM9" s="266"/>
      <c r="GN9" s="266"/>
      <c r="GO9" s="266"/>
      <c r="GP9" s="266"/>
      <c r="GQ9" s="266"/>
      <c r="GR9" s="266"/>
      <c r="GS9" s="266"/>
      <c r="GT9" s="266"/>
      <c r="GU9" s="266"/>
      <c r="GV9" s="266"/>
      <c r="GW9" s="266"/>
      <c r="GX9" s="266"/>
      <c r="GY9" s="266"/>
      <c r="GZ9" s="266"/>
      <c r="HA9" s="266"/>
      <c r="HB9" s="266"/>
      <c r="HC9" s="266"/>
      <c r="HD9" s="266"/>
      <c r="HE9" s="266"/>
      <c r="HF9" s="266"/>
      <c r="HG9" s="266"/>
      <c r="HH9" s="266"/>
      <c r="HI9" s="266"/>
      <c r="HJ9" s="266"/>
      <c r="HK9" s="266"/>
      <c r="HL9" s="266"/>
      <c r="HM9" s="266"/>
      <c r="HN9" s="266"/>
      <c r="HO9" s="266"/>
      <c r="HP9" s="266"/>
      <c r="HQ9" s="266"/>
      <c r="HR9" s="266"/>
      <c r="HS9" s="266"/>
      <c r="HT9" s="266"/>
      <c r="HU9" s="266"/>
      <c r="HV9" s="266"/>
      <c r="HW9" s="266"/>
      <c r="HX9" s="266"/>
      <c r="HY9" s="266"/>
      <c r="HZ9" s="266"/>
      <c r="IA9" s="266"/>
      <c r="IB9" s="266"/>
      <c r="IC9" s="266"/>
      <c r="ID9" s="266"/>
      <c r="IE9" s="266"/>
      <c r="IF9" s="266"/>
      <c r="IG9" s="266"/>
      <c r="IH9" s="266"/>
      <c r="II9" s="266"/>
      <c r="IJ9" s="266"/>
      <c r="IK9" s="266"/>
      <c r="IL9" s="266"/>
      <c r="IM9" s="266"/>
      <c r="IN9" s="266"/>
      <c r="IO9" s="266"/>
      <c r="IP9" s="266"/>
      <c r="IQ9" s="266"/>
      <c r="IR9" s="266"/>
      <c r="IS9" s="266"/>
      <c r="IT9" s="266"/>
    </row>
    <row r="10" spans="1:254" ht="41.25">
      <c r="A10" s="267">
        <v>4</v>
      </c>
      <c r="B10" s="267">
        <v>700</v>
      </c>
      <c r="C10" s="267">
        <v>70004</v>
      </c>
      <c r="D10" s="270" t="s">
        <v>176</v>
      </c>
      <c r="E10" s="638"/>
      <c r="F10" s="271" t="s">
        <v>489</v>
      </c>
      <c r="G10" s="269">
        <v>234335</v>
      </c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266"/>
      <c r="EE10" s="266"/>
      <c r="EF10" s="266"/>
      <c r="EG10" s="266"/>
      <c r="EH10" s="266"/>
      <c r="EI10" s="266"/>
      <c r="EJ10" s="266"/>
      <c r="EK10" s="266"/>
      <c r="EL10" s="266"/>
      <c r="EM10" s="266"/>
      <c r="EN10" s="266"/>
      <c r="EO10" s="266"/>
      <c r="EP10" s="266"/>
      <c r="EQ10" s="266"/>
      <c r="ER10" s="266"/>
      <c r="ES10" s="266"/>
      <c r="ET10" s="266"/>
      <c r="EU10" s="266"/>
      <c r="EV10" s="266"/>
      <c r="EW10" s="266"/>
      <c r="EX10" s="266"/>
      <c r="EY10" s="266"/>
      <c r="EZ10" s="266"/>
      <c r="FA10" s="266"/>
      <c r="FB10" s="266"/>
      <c r="FC10" s="266"/>
      <c r="FD10" s="266"/>
      <c r="FE10" s="266"/>
      <c r="FF10" s="266"/>
      <c r="FG10" s="266"/>
      <c r="FH10" s="266"/>
      <c r="FI10" s="266"/>
      <c r="FJ10" s="266"/>
      <c r="FK10" s="266"/>
      <c r="FL10" s="266"/>
      <c r="FM10" s="266"/>
      <c r="FN10" s="266"/>
      <c r="FO10" s="266"/>
      <c r="FP10" s="266"/>
      <c r="FQ10" s="266"/>
      <c r="FR10" s="266"/>
      <c r="FS10" s="266"/>
      <c r="FT10" s="266"/>
      <c r="FU10" s="266"/>
      <c r="FV10" s="266"/>
      <c r="FW10" s="266"/>
      <c r="FX10" s="266"/>
      <c r="FY10" s="266"/>
      <c r="FZ10" s="266"/>
      <c r="GA10" s="266"/>
      <c r="GB10" s="266"/>
      <c r="GC10" s="266"/>
      <c r="GD10" s="266"/>
      <c r="GE10" s="266"/>
      <c r="GF10" s="266"/>
      <c r="GG10" s="266"/>
      <c r="GH10" s="266"/>
      <c r="GI10" s="266"/>
      <c r="GJ10" s="266"/>
      <c r="GK10" s="266"/>
      <c r="GL10" s="266"/>
      <c r="GM10" s="266"/>
      <c r="GN10" s="266"/>
      <c r="GO10" s="266"/>
      <c r="GP10" s="266"/>
      <c r="GQ10" s="266"/>
      <c r="GR10" s="266"/>
      <c r="GS10" s="266"/>
      <c r="GT10" s="266"/>
      <c r="GU10" s="266"/>
      <c r="GV10" s="266"/>
      <c r="GW10" s="266"/>
      <c r="GX10" s="266"/>
      <c r="GY10" s="266"/>
      <c r="GZ10" s="266"/>
      <c r="HA10" s="266"/>
      <c r="HB10" s="266"/>
      <c r="HC10" s="266"/>
      <c r="HD10" s="266"/>
      <c r="HE10" s="266"/>
      <c r="HF10" s="266"/>
      <c r="HG10" s="266"/>
      <c r="HH10" s="266"/>
      <c r="HI10" s="266"/>
      <c r="HJ10" s="266"/>
      <c r="HK10" s="266"/>
      <c r="HL10" s="266"/>
      <c r="HM10" s="266"/>
      <c r="HN10" s="266"/>
      <c r="HO10" s="266"/>
      <c r="HP10" s="266"/>
      <c r="HQ10" s="266"/>
      <c r="HR10" s="266"/>
      <c r="HS10" s="266"/>
      <c r="HT10" s="266"/>
      <c r="HU10" s="266"/>
      <c r="HV10" s="266"/>
      <c r="HW10" s="266"/>
      <c r="HX10" s="266"/>
      <c r="HY10" s="266"/>
      <c r="HZ10" s="266"/>
      <c r="IA10" s="266"/>
      <c r="IB10" s="266"/>
      <c r="IC10" s="266"/>
      <c r="ID10" s="266"/>
      <c r="IE10" s="266"/>
      <c r="IF10" s="266"/>
      <c r="IG10" s="266"/>
      <c r="IH10" s="266"/>
      <c r="II10" s="266"/>
      <c r="IJ10" s="266"/>
      <c r="IK10" s="266"/>
      <c r="IL10" s="266"/>
      <c r="IM10" s="266"/>
      <c r="IN10" s="266"/>
      <c r="IO10" s="266"/>
      <c r="IP10" s="266"/>
      <c r="IQ10" s="266"/>
      <c r="IR10" s="266"/>
      <c r="IS10" s="266"/>
      <c r="IT10" s="266"/>
    </row>
    <row r="11" spans="1:254" ht="30" customHeight="1">
      <c r="A11" s="267">
        <v>5</v>
      </c>
      <c r="B11" s="267">
        <v>710</v>
      </c>
      <c r="C11" s="267">
        <v>71035</v>
      </c>
      <c r="D11" s="270" t="s">
        <v>444</v>
      </c>
      <c r="E11" s="638"/>
      <c r="F11" s="271" t="s">
        <v>489</v>
      </c>
      <c r="G11" s="269">
        <v>105815</v>
      </c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  <c r="DQ11" s="266"/>
      <c r="DR11" s="266"/>
      <c r="DS11" s="266"/>
      <c r="DT11" s="266"/>
      <c r="DU11" s="266"/>
      <c r="DV11" s="266"/>
      <c r="DW11" s="266"/>
      <c r="DX11" s="266"/>
      <c r="DY11" s="266"/>
      <c r="DZ11" s="266"/>
      <c r="EA11" s="266"/>
      <c r="EB11" s="266"/>
      <c r="EC11" s="266"/>
      <c r="ED11" s="266"/>
      <c r="EE11" s="266"/>
      <c r="EF11" s="266"/>
      <c r="EG11" s="266"/>
      <c r="EH11" s="266"/>
      <c r="EI11" s="266"/>
      <c r="EJ11" s="266"/>
      <c r="EK11" s="266"/>
      <c r="EL11" s="266"/>
      <c r="EM11" s="266"/>
      <c r="EN11" s="266"/>
      <c r="EO11" s="266"/>
      <c r="EP11" s="266"/>
      <c r="EQ11" s="266"/>
      <c r="ER11" s="266"/>
      <c r="ES11" s="266"/>
      <c r="ET11" s="266"/>
      <c r="EU11" s="266"/>
      <c r="EV11" s="266"/>
      <c r="EW11" s="266"/>
      <c r="EX11" s="266"/>
      <c r="EY11" s="266"/>
      <c r="EZ11" s="266"/>
      <c r="FA11" s="266"/>
      <c r="FB11" s="266"/>
      <c r="FC11" s="266"/>
      <c r="FD11" s="266"/>
      <c r="FE11" s="266"/>
      <c r="FF11" s="266"/>
      <c r="FG11" s="266"/>
      <c r="FH11" s="266"/>
      <c r="FI11" s="266"/>
      <c r="FJ11" s="266"/>
      <c r="FK11" s="266"/>
      <c r="FL11" s="266"/>
      <c r="FM11" s="266"/>
      <c r="FN11" s="266"/>
      <c r="FO11" s="266"/>
      <c r="FP11" s="266"/>
      <c r="FQ11" s="266"/>
      <c r="FR11" s="266"/>
      <c r="FS11" s="266"/>
      <c r="FT11" s="266"/>
      <c r="FU11" s="266"/>
      <c r="FV11" s="266"/>
      <c r="FW11" s="266"/>
      <c r="FX11" s="266"/>
      <c r="FY11" s="266"/>
      <c r="FZ11" s="266"/>
      <c r="GA11" s="266"/>
      <c r="GB11" s="266"/>
      <c r="GC11" s="266"/>
      <c r="GD11" s="266"/>
      <c r="GE11" s="266"/>
      <c r="GF11" s="266"/>
      <c r="GG11" s="266"/>
      <c r="GH11" s="266"/>
      <c r="GI11" s="266"/>
      <c r="GJ11" s="266"/>
      <c r="GK11" s="266"/>
      <c r="GL11" s="266"/>
      <c r="GM11" s="266"/>
      <c r="GN11" s="266"/>
      <c r="GO11" s="266"/>
      <c r="GP11" s="266"/>
      <c r="GQ11" s="266"/>
      <c r="GR11" s="266"/>
      <c r="GS11" s="266"/>
      <c r="GT11" s="266"/>
      <c r="GU11" s="266"/>
      <c r="GV11" s="266"/>
      <c r="GW11" s="266"/>
      <c r="GX11" s="266"/>
      <c r="GY11" s="266"/>
      <c r="GZ11" s="266"/>
      <c r="HA11" s="266"/>
      <c r="HB11" s="266"/>
      <c r="HC11" s="266"/>
      <c r="HD11" s="266"/>
      <c r="HE11" s="266"/>
      <c r="HF11" s="266"/>
      <c r="HG11" s="266"/>
      <c r="HH11" s="266"/>
      <c r="HI11" s="266"/>
      <c r="HJ11" s="266"/>
      <c r="HK11" s="266"/>
      <c r="HL11" s="266"/>
      <c r="HM11" s="266"/>
      <c r="HN11" s="266"/>
      <c r="HO11" s="266"/>
      <c r="HP11" s="266"/>
      <c r="HQ11" s="266"/>
      <c r="HR11" s="266"/>
      <c r="HS11" s="266"/>
      <c r="HT11" s="266"/>
      <c r="HU11" s="266"/>
      <c r="HV11" s="266"/>
      <c r="HW11" s="266"/>
      <c r="HX11" s="266"/>
      <c r="HY11" s="266"/>
      <c r="HZ11" s="266"/>
      <c r="IA11" s="266"/>
      <c r="IB11" s="266"/>
      <c r="IC11" s="266"/>
      <c r="ID11" s="266"/>
      <c r="IE11" s="266"/>
      <c r="IF11" s="266"/>
      <c r="IG11" s="266"/>
      <c r="IH11" s="266"/>
      <c r="II11" s="266"/>
      <c r="IJ11" s="266"/>
      <c r="IK11" s="266"/>
      <c r="IL11" s="266"/>
      <c r="IM11" s="266"/>
      <c r="IN11" s="266"/>
      <c r="IO11" s="266"/>
      <c r="IP11" s="266"/>
      <c r="IQ11" s="266"/>
      <c r="IR11" s="266"/>
      <c r="IS11" s="266"/>
      <c r="IT11" s="266"/>
    </row>
    <row r="12" spans="1:254" ht="27">
      <c r="A12" s="267">
        <v>6</v>
      </c>
      <c r="B12" s="272">
        <v>801</v>
      </c>
      <c r="C12" s="272">
        <v>80113</v>
      </c>
      <c r="D12" s="270" t="s">
        <v>186</v>
      </c>
      <c r="E12" s="638"/>
      <c r="F12" s="273" t="s">
        <v>341</v>
      </c>
      <c r="G12" s="269">
        <v>366076</v>
      </c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6"/>
      <c r="DP12" s="266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266"/>
      <c r="EE12" s="266"/>
      <c r="EF12" s="266"/>
      <c r="EG12" s="266"/>
      <c r="EH12" s="266"/>
      <c r="EI12" s="266"/>
      <c r="EJ12" s="266"/>
      <c r="EK12" s="266"/>
      <c r="EL12" s="266"/>
      <c r="EM12" s="266"/>
      <c r="EN12" s="266"/>
      <c r="EO12" s="266"/>
      <c r="EP12" s="266"/>
      <c r="EQ12" s="266"/>
      <c r="ER12" s="266"/>
      <c r="ES12" s="266"/>
      <c r="ET12" s="266"/>
      <c r="EU12" s="266"/>
      <c r="EV12" s="266"/>
      <c r="EW12" s="266"/>
      <c r="EX12" s="266"/>
      <c r="EY12" s="266"/>
      <c r="EZ12" s="266"/>
      <c r="FA12" s="266"/>
      <c r="FB12" s="266"/>
      <c r="FC12" s="266"/>
      <c r="FD12" s="266"/>
      <c r="FE12" s="266"/>
      <c r="FF12" s="266"/>
      <c r="FG12" s="266"/>
      <c r="FH12" s="266"/>
      <c r="FI12" s="266"/>
      <c r="FJ12" s="266"/>
      <c r="FK12" s="266"/>
      <c r="FL12" s="266"/>
      <c r="FM12" s="266"/>
      <c r="FN12" s="266"/>
      <c r="FO12" s="266"/>
      <c r="FP12" s="266"/>
      <c r="FQ12" s="266"/>
      <c r="FR12" s="266"/>
      <c r="FS12" s="266"/>
      <c r="FT12" s="266"/>
      <c r="FU12" s="266"/>
      <c r="FV12" s="266"/>
      <c r="FW12" s="266"/>
      <c r="FX12" s="266"/>
      <c r="FY12" s="266"/>
      <c r="FZ12" s="266"/>
      <c r="GA12" s="266"/>
      <c r="GB12" s="266"/>
      <c r="GC12" s="266"/>
      <c r="GD12" s="266"/>
      <c r="GE12" s="266"/>
      <c r="GF12" s="266"/>
      <c r="GG12" s="266"/>
      <c r="GH12" s="266"/>
      <c r="GI12" s="266"/>
      <c r="GJ12" s="266"/>
      <c r="GK12" s="266"/>
      <c r="GL12" s="266"/>
      <c r="GM12" s="266"/>
      <c r="GN12" s="266"/>
      <c r="GO12" s="266"/>
      <c r="GP12" s="266"/>
      <c r="GQ12" s="266"/>
      <c r="GR12" s="266"/>
      <c r="GS12" s="266"/>
      <c r="GT12" s="266"/>
      <c r="GU12" s="266"/>
      <c r="GV12" s="266"/>
      <c r="GW12" s="266"/>
      <c r="GX12" s="266"/>
      <c r="GY12" s="266"/>
      <c r="GZ12" s="266"/>
      <c r="HA12" s="266"/>
      <c r="HB12" s="266"/>
      <c r="HC12" s="266"/>
      <c r="HD12" s="266"/>
      <c r="HE12" s="266"/>
      <c r="HF12" s="266"/>
      <c r="HG12" s="266"/>
      <c r="HH12" s="266"/>
      <c r="HI12" s="266"/>
      <c r="HJ12" s="266"/>
      <c r="HK12" s="266"/>
      <c r="HL12" s="266"/>
      <c r="HM12" s="266"/>
      <c r="HN12" s="266"/>
      <c r="HO12" s="266"/>
      <c r="HP12" s="266"/>
      <c r="HQ12" s="266"/>
      <c r="HR12" s="266"/>
      <c r="HS12" s="266"/>
      <c r="HT12" s="266"/>
      <c r="HU12" s="266"/>
      <c r="HV12" s="266"/>
      <c r="HW12" s="266"/>
      <c r="HX12" s="266"/>
      <c r="HY12" s="266"/>
      <c r="HZ12" s="266"/>
      <c r="IA12" s="266"/>
      <c r="IB12" s="266"/>
      <c r="IC12" s="266"/>
      <c r="ID12" s="266"/>
      <c r="IE12" s="266"/>
      <c r="IF12" s="266"/>
      <c r="IG12" s="266"/>
      <c r="IH12" s="266"/>
      <c r="II12" s="266"/>
      <c r="IJ12" s="266"/>
      <c r="IK12" s="266"/>
      <c r="IL12" s="266"/>
      <c r="IM12" s="266"/>
      <c r="IN12" s="266"/>
      <c r="IO12" s="266"/>
      <c r="IP12" s="266"/>
      <c r="IQ12" s="266"/>
      <c r="IR12" s="266"/>
      <c r="IS12" s="266"/>
      <c r="IT12" s="266"/>
    </row>
    <row r="13" spans="1:254" ht="27">
      <c r="A13" s="267">
        <v>7</v>
      </c>
      <c r="B13" s="272">
        <v>900</v>
      </c>
      <c r="C13" s="272">
        <v>90026</v>
      </c>
      <c r="D13" s="270" t="s">
        <v>194</v>
      </c>
      <c r="E13" s="638"/>
      <c r="F13" s="273" t="s">
        <v>342</v>
      </c>
      <c r="G13" s="274">
        <v>33142</v>
      </c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  <c r="DO13" s="266"/>
      <c r="DP13" s="266"/>
      <c r="DQ13" s="266"/>
      <c r="DR13" s="266"/>
      <c r="DS13" s="266"/>
      <c r="DT13" s="266"/>
      <c r="DU13" s="266"/>
      <c r="DV13" s="266"/>
      <c r="DW13" s="266"/>
      <c r="DX13" s="266"/>
      <c r="DY13" s="266"/>
      <c r="DZ13" s="266"/>
      <c r="EA13" s="266"/>
      <c r="EB13" s="266"/>
      <c r="EC13" s="266"/>
      <c r="ED13" s="266"/>
      <c r="EE13" s="266"/>
      <c r="EF13" s="266"/>
      <c r="EG13" s="266"/>
      <c r="EH13" s="266"/>
      <c r="EI13" s="266"/>
      <c r="EJ13" s="266"/>
      <c r="EK13" s="266"/>
      <c r="EL13" s="266"/>
      <c r="EM13" s="266"/>
      <c r="EN13" s="266"/>
      <c r="EO13" s="266"/>
      <c r="EP13" s="266"/>
      <c r="EQ13" s="266"/>
      <c r="ER13" s="266"/>
      <c r="ES13" s="266"/>
      <c r="ET13" s="266"/>
      <c r="EU13" s="266"/>
      <c r="EV13" s="266"/>
      <c r="EW13" s="266"/>
      <c r="EX13" s="266"/>
      <c r="EY13" s="266"/>
      <c r="EZ13" s="266"/>
      <c r="FA13" s="266"/>
      <c r="FB13" s="266"/>
      <c r="FC13" s="266"/>
      <c r="FD13" s="266"/>
      <c r="FE13" s="266"/>
      <c r="FF13" s="266"/>
      <c r="FG13" s="266"/>
      <c r="FH13" s="266"/>
      <c r="FI13" s="266"/>
      <c r="FJ13" s="266"/>
      <c r="FK13" s="266"/>
      <c r="FL13" s="266"/>
      <c r="FM13" s="266"/>
      <c r="FN13" s="266"/>
      <c r="FO13" s="266"/>
      <c r="FP13" s="266"/>
      <c r="FQ13" s="266"/>
      <c r="FR13" s="266"/>
      <c r="FS13" s="266"/>
      <c r="FT13" s="266"/>
      <c r="FU13" s="266"/>
      <c r="FV13" s="266"/>
      <c r="FW13" s="266"/>
      <c r="FX13" s="266"/>
      <c r="FY13" s="266"/>
      <c r="FZ13" s="266"/>
      <c r="GA13" s="266"/>
      <c r="GB13" s="266"/>
      <c r="GC13" s="266"/>
      <c r="GD13" s="266"/>
      <c r="GE13" s="266"/>
      <c r="GF13" s="266"/>
      <c r="GG13" s="266"/>
      <c r="GH13" s="266"/>
      <c r="GI13" s="266"/>
      <c r="GJ13" s="266"/>
      <c r="GK13" s="266"/>
      <c r="GL13" s="266"/>
      <c r="GM13" s="266"/>
      <c r="GN13" s="266"/>
      <c r="GO13" s="266"/>
      <c r="GP13" s="266"/>
      <c r="GQ13" s="266"/>
      <c r="GR13" s="266"/>
      <c r="GS13" s="266"/>
      <c r="GT13" s="266"/>
      <c r="GU13" s="266"/>
      <c r="GV13" s="266"/>
      <c r="GW13" s="266"/>
      <c r="GX13" s="266"/>
      <c r="GY13" s="266"/>
      <c r="GZ13" s="266"/>
      <c r="HA13" s="266"/>
      <c r="HB13" s="266"/>
      <c r="HC13" s="266"/>
      <c r="HD13" s="266"/>
      <c r="HE13" s="266"/>
      <c r="HF13" s="266"/>
      <c r="HG13" s="266"/>
      <c r="HH13" s="266"/>
      <c r="HI13" s="266"/>
      <c r="HJ13" s="266"/>
      <c r="HK13" s="266"/>
      <c r="HL13" s="266"/>
      <c r="HM13" s="266"/>
      <c r="HN13" s="266"/>
      <c r="HO13" s="266"/>
      <c r="HP13" s="266"/>
      <c r="HQ13" s="266"/>
      <c r="HR13" s="266"/>
      <c r="HS13" s="266"/>
      <c r="HT13" s="266"/>
      <c r="HU13" s="266"/>
      <c r="HV13" s="266"/>
      <c r="HW13" s="266"/>
      <c r="HX13" s="266"/>
      <c r="HY13" s="266"/>
      <c r="HZ13" s="266"/>
      <c r="IA13" s="266"/>
      <c r="IB13" s="266"/>
      <c r="IC13" s="266"/>
      <c r="ID13" s="266"/>
      <c r="IE13" s="266"/>
      <c r="IF13" s="266"/>
      <c r="IG13" s="266"/>
      <c r="IH13" s="266"/>
      <c r="II13" s="266"/>
      <c r="IJ13" s="266"/>
      <c r="IK13" s="266"/>
      <c r="IL13" s="266"/>
      <c r="IM13" s="266"/>
      <c r="IN13" s="266"/>
      <c r="IO13" s="266"/>
      <c r="IP13" s="266"/>
      <c r="IQ13" s="266"/>
      <c r="IR13" s="266"/>
      <c r="IS13" s="266"/>
      <c r="IT13" s="266"/>
    </row>
    <row r="14" spans="1:254" ht="27.75" thickBot="1">
      <c r="A14" s="267">
        <v>8</v>
      </c>
      <c r="B14" s="272">
        <v>900</v>
      </c>
      <c r="C14" s="272">
        <v>90004</v>
      </c>
      <c r="D14" s="267" t="s">
        <v>343</v>
      </c>
      <c r="E14" s="639"/>
      <c r="F14" s="273" t="s">
        <v>344</v>
      </c>
      <c r="G14" s="274">
        <v>11070</v>
      </c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  <c r="DN14" s="266"/>
      <c r="DO14" s="266"/>
      <c r="DP14" s="266"/>
      <c r="DQ14" s="266"/>
      <c r="DR14" s="266"/>
      <c r="DS14" s="266"/>
      <c r="DT14" s="266"/>
      <c r="DU14" s="266"/>
      <c r="DV14" s="266"/>
      <c r="DW14" s="266"/>
      <c r="DX14" s="266"/>
      <c r="DY14" s="266"/>
      <c r="DZ14" s="266"/>
      <c r="EA14" s="266"/>
      <c r="EB14" s="266"/>
      <c r="EC14" s="266"/>
      <c r="ED14" s="266"/>
      <c r="EE14" s="266"/>
      <c r="EF14" s="266"/>
      <c r="EG14" s="266"/>
      <c r="EH14" s="266"/>
      <c r="EI14" s="266"/>
      <c r="EJ14" s="266"/>
      <c r="EK14" s="266"/>
      <c r="EL14" s="266"/>
      <c r="EM14" s="266"/>
      <c r="EN14" s="266"/>
      <c r="EO14" s="266"/>
      <c r="EP14" s="266"/>
      <c r="EQ14" s="266"/>
      <c r="ER14" s="266"/>
      <c r="ES14" s="266"/>
      <c r="ET14" s="266"/>
      <c r="EU14" s="266"/>
      <c r="EV14" s="266"/>
      <c r="EW14" s="266"/>
      <c r="EX14" s="266"/>
      <c r="EY14" s="266"/>
      <c r="EZ14" s="266"/>
      <c r="FA14" s="266"/>
      <c r="FB14" s="266"/>
      <c r="FC14" s="266"/>
      <c r="FD14" s="266"/>
      <c r="FE14" s="266"/>
      <c r="FF14" s="266"/>
      <c r="FG14" s="266"/>
      <c r="FH14" s="266"/>
      <c r="FI14" s="266"/>
      <c r="FJ14" s="266"/>
      <c r="FK14" s="266"/>
      <c r="FL14" s="266"/>
      <c r="FM14" s="266"/>
      <c r="FN14" s="266"/>
      <c r="FO14" s="266"/>
      <c r="FP14" s="266"/>
      <c r="FQ14" s="266"/>
      <c r="FR14" s="266"/>
      <c r="FS14" s="266"/>
      <c r="FT14" s="266"/>
      <c r="FU14" s="266"/>
      <c r="FV14" s="266"/>
      <c r="FW14" s="266"/>
      <c r="FX14" s="266"/>
      <c r="FY14" s="266"/>
      <c r="FZ14" s="266"/>
      <c r="GA14" s="266"/>
      <c r="GB14" s="266"/>
      <c r="GC14" s="266"/>
      <c r="GD14" s="266"/>
      <c r="GE14" s="266"/>
      <c r="GF14" s="266"/>
      <c r="GG14" s="266"/>
      <c r="GH14" s="266"/>
      <c r="GI14" s="266"/>
      <c r="GJ14" s="266"/>
      <c r="GK14" s="266"/>
      <c r="GL14" s="266"/>
      <c r="GM14" s="266"/>
      <c r="GN14" s="266"/>
      <c r="GO14" s="266"/>
      <c r="GP14" s="266"/>
      <c r="GQ14" s="266"/>
      <c r="GR14" s="266"/>
      <c r="GS14" s="266"/>
      <c r="GT14" s="266"/>
      <c r="GU14" s="266"/>
      <c r="GV14" s="266"/>
      <c r="GW14" s="266"/>
      <c r="GX14" s="266"/>
      <c r="GY14" s="266"/>
      <c r="GZ14" s="266"/>
      <c r="HA14" s="266"/>
      <c r="HB14" s="266"/>
      <c r="HC14" s="266"/>
      <c r="HD14" s="266"/>
      <c r="HE14" s="266"/>
      <c r="HF14" s="266"/>
      <c r="HG14" s="266"/>
      <c r="HH14" s="266"/>
      <c r="HI14" s="266"/>
      <c r="HJ14" s="266"/>
      <c r="HK14" s="266"/>
      <c r="HL14" s="266"/>
      <c r="HM14" s="266"/>
      <c r="HN14" s="266"/>
      <c r="HO14" s="266"/>
      <c r="HP14" s="266"/>
      <c r="HQ14" s="266"/>
      <c r="HR14" s="266"/>
      <c r="HS14" s="266"/>
      <c r="HT14" s="266"/>
      <c r="HU14" s="266"/>
      <c r="HV14" s="266"/>
      <c r="HW14" s="266"/>
      <c r="HX14" s="266"/>
      <c r="HY14" s="266"/>
      <c r="HZ14" s="266"/>
      <c r="IA14" s="266"/>
      <c r="IB14" s="266"/>
      <c r="IC14" s="266"/>
      <c r="ID14" s="266"/>
      <c r="IE14" s="266"/>
      <c r="IF14" s="266"/>
      <c r="IG14" s="266"/>
      <c r="IH14" s="266"/>
      <c r="II14" s="266"/>
      <c r="IJ14" s="266"/>
      <c r="IK14" s="266"/>
      <c r="IL14" s="266"/>
      <c r="IM14" s="266"/>
      <c r="IN14" s="266"/>
      <c r="IO14" s="266"/>
      <c r="IP14" s="266"/>
      <c r="IQ14" s="266"/>
      <c r="IR14" s="266"/>
      <c r="IS14" s="266"/>
      <c r="IT14" s="266"/>
    </row>
    <row r="15" spans="1:7" s="173" customFormat="1" ht="21" customHeight="1" thickBot="1">
      <c r="A15" s="243" t="s">
        <v>345</v>
      </c>
      <c r="B15" s="244"/>
      <c r="C15" s="244"/>
      <c r="D15" s="244"/>
      <c r="E15" s="244"/>
      <c r="F15" s="244"/>
      <c r="G15" s="234">
        <f>G16+G20</f>
        <v>913000</v>
      </c>
    </row>
    <row r="16" spans="1:7" s="173" customFormat="1" ht="21" customHeight="1">
      <c r="A16" s="245" t="s">
        <v>346</v>
      </c>
      <c r="B16" s="246"/>
      <c r="C16" s="246"/>
      <c r="D16" s="246"/>
      <c r="E16" s="246"/>
      <c r="F16" s="246"/>
      <c r="G16" s="235">
        <f>SUM(G17:G19)</f>
        <v>682000</v>
      </c>
    </row>
    <row r="17" spans="1:7" ht="36.75" customHeight="1">
      <c r="A17" s="272">
        <v>1</v>
      </c>
      <c r="B17" s="272">
        <v>921</v>
      </c>
      <c r="C17" s="272">
        <v>92109</v>
      </c>
      <c r="D17" s="275" t="s">
        <v>201</v>
      </c>
      <c r="E17" s="273" t="s">
        <v>347</v>
      </c>
      <c r="F17" s="273" t="s">
        <v>348</v>
      </c>
      <c r="G17" s="274">
        <v>446000</v>
      </c>
    </row>
    <row r="18" spans="1:7" ht="30" customHeight="1">
      <c r="A18" s="272">
        <v>2</v>
      </c>
      <c r="B18" s="272">
        <v>921</v>
      </c>
      <c r="C18" s="272">
        <v>92116</v>
      </c>
      <c r="D18" s="272" t="s">
        <v>159</v>
      </c>
      <c r="E18" s="273" t="s">
        <v>347</v>
      </c>
      <c r="F18" s="273" t="s">
        <v>349</v>
      </c>
      <c r="G18" s="274">
        <v>221000</v>
      </c>
    </row>
    <row r="19" spans="1:8" ht="27.75" thickBot="1">
      <c r="A19" s="272">
        <v>3</v>
      </c>
      <c r="B19" s="272">
        <v>926</v>
      </c>
      <c r="C19" s="272">
        <v>92605</v>
      </c>
      <c r="D19" s="275" t="s">
        <v>350</v>
      </c>
      <c r="E19" s="273" t="s">
        <v>347</v>
      </c>
      <c r="F19" s="273" t="s">
        <v>351</v>
      </c>
      <c r="G19" s="274">
        <v>15000</v>
      </c>
      <c r="H19" s="276"/>
    </row>
    <row r="20" spans="1:7" s="173" customFormat="1" ht="18.75" customHeight="1">
      <c r="A20" s="245" t="s">
        <v>353</v>
      </c>
      <c r="B20" s="246"/>
      <c r="C20" s="246"/>
      <c r="D20" s="246"/>
      <c r="E20" s="246"/>
      <c r="F20" s="246"/>
      <c r="G20" s="235">
        <f>SUM(G21:G21)</f>
        <v>231000</v>
      </c>
    </row>
    <row r="21" spans="1:7" ht="38.25" customHeight="1">
      <c r="A21" s="277">
        <v>1</v>
      </c>
      <c r="B21" s="277">
        <v>801</v>
      </c>
      <c r="C21" s="277">
        <v>80104</v>
      </c>
      <c r="D21" s="277" t="s">
        <v>352</v>
      </c>
      <c r="E21" s="278" t="s">
        <v>354</v>
      </c>
      <c r="F21" s="278" t="s">
        <v>355</v>
      </c>
      <c r="G21" s="279">
        <v>231000</v>
      </c>
    </row>
    <row r="22" spans="1:7" s="173" customFormat="1" ht="22.5" customHeight="1" thickBot="1">
      <c r="A22" s="247" t="s">
        <v>356</v>
      </c>
      <c r="B22" s="248"/>
      <c r="C22" s="248"/>
      <c r="D22" s="248"/>
      <c r="E22" s="248"/>
      <c r="F22" s="248"/>
      <c r="G22" s="236">
        <f>G23+G34</f>
        <v>598072.26</v>
      </c>
    </row>
    <row r="23" spans="1:7" s="173" customFormat="1" ht="22.5" customHeight="1">
      <c r="A23" s="245" t="s">
        <v>357</v>
      </c>
      <c r="B23" s="246"/>
      <c r="C23" s="246"/>
      <c r="D23" s="246"/>
      <c r="E23" s="246"/>
      <c r="F23" s="246"/>
      <c r="G23" s="235">
        <f>SUM(G24:G33)</f>
        <v>371500</v>
      </c>
    </row>
    <row r="24" spans="1:254" ht="43.5" customHeight="1">
      <c r="A24" s="280">
        <v>1</v>
      </c>
      <c r="B24" s="281" t="s">
        <v>42</v>
      </c>
      <c r="C24" s="281" t="s">
        <v>173</v>
      </c>
      <c r="D24" s="282" t="s">
        <v>339</v>
      </c>
      <c r="E24" s="283" t="s">
        <v>404</v>
      </c>
      <c r="F24" s="284" t="s">
        <v>872</v>
      </c>
      <c r="G24" s="285">
        <v>25000</v>
      </c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6"/>
      <c r="DN24" s="266"/>
      <c r="DO24" s="266"/>
      <c r="DP24" s="266"/>
      <c r="DQ24" s="266"/>
      <c r="DR24" s="266"/>
      <c r="DS24" s="266"/>
      <c r="DT24" s="266"/>
      <c r="DU24" s="266"/>
      <c r="DV24" s="266"/>
      <c r="DW24" s="266"/>
      <c r="DX24" s="266"/>
      <c r="DY24" s="266"/>
      <c r="DZ24" s="266"/>
      <c r="EA24" s="266"/>
      <c r="EB24" s="266"/>
      <c r="EC24" s="266"/>
      <c r="ED24" s="266"/>
      <c r="EE24" s="266"/>
      <c r="EF24" s="266"/>
      <c r="EG24" s="266"/>
      <c r="EH24" s="266"/>
      <c r="EI24" s="266"/>
      <c r="EJ24" s="266"/>
      <c r="EK24" s="266"/>
      <c r="EL24" s="266"/>
      <c r="EM24" s="266"/>
      <c r="EN24" s="266"/>
      <c r="EO24" s="266"/>
      <c r="EP24" s="266"/>
      <c r="EQ24" s="266"/>
      <c r="ER24" s="266"/>
      <c r="ES24" s="266"/>
      <c r="ET24" s="266"/>
      <c r="EU24" s="266"/>
      <c r="EV24" s="266"/>
      <c r="EW24" s="266"/>
      <c r="EX24" s="266"/>
      <c r="EY24" s="266"/>
      <c r="EZ24" s="266"/>
      <c r="FA24" s="266"/>
      <c r="FB24" s="266"/>
      <c r="FC24" s="266"/>
      <c r="FD24" s="266"/>
      <c r="FE24" s="266"/>
      <c r="FF24" s="266"/>
      <c r="FG24" s="266"/>
      <c r="FH24" s="266"/>
      <c r="FI24" s="266"/>
      <c r="FJ24" s="266"/>
      <c r="FK24" s="266"/>
      <c r="FL24" s="266"/>
      <c r="FM24" s="266"/>
      <c r="FN24" s="266"/>
      <c r="FO24" s="266"/>
      <c r="FP24" s="266"/>
      <c r="FQ24" s="266"/>
      <c r="FR24" s="266"/>
      <c r="FS24" s="266"/>
      <c r="FT24" s="266"/>
      <c r="FU24" s="266"/>
      <c r="FV24" s="266"/>
      <c r="FW24" s="266"/>
      <c r="FX24" s="266"/>
      <c r="FY24" s="266"/>
      <c r="FZ24" s="266"/>
      <c r="GA24" s="266"/>
      <c r="GB24" s="266"/>
      <c r="GC24" s="266"/>
      <c r="GD24" s="266"/>
      <c r="GE24" s="266"/>
      <c r="GF24" s="266"/>
      <c r="GG24" s="266"/>
      <c r="GH24" s="266"/>
      <c r="GI24" s="266"/>
      <c r="GJ24" s="266"/>
      <c r="GK24" s="266"/>
      <c r="GL24" s="266"/>
      <c r="GM24" s="266"/>
      <c r="GN24" s="266"/>
      <c r="GO24" s="266"/>
      <c r="GP24" s="266"/>
      <c r="GQ24" s="266"/>
      <c r="GR24" s="266"/>
      <c r="GS24" s="266"/>
      <c r="GT24" s="266"/>
      <c r="GU24" s="266"/>
      <c r="GV24" s="266"/>
      <c r="GW24" s="266"/>
      <c r="GX24" s="266"/>
      <c r="GY24" s="266"/>
      <c r="GZ24" s="266"/>
      <c r="HA24" s="266"/>
      <c r="HB24" s="266"/>
      <c r="HC24" s="266"/>
      <c r="HD24" s="266"/>
      <c r="HE24" s="266"/>
      <c r="HF24" s="266"/>
      <c r="HG24" s="266"/>
      <c r="HH24" s="266"/>
      <c r="HI24" s="266"/>
      <c r="HJ24" s="266"/>
      <c r="HK24" s="266"/>
      <c r="HL24" s="266"/>
      <c r="HM24" s="266"/>
      <c r="HN24" s="266"/>
      <c r="HO24" s="266"/>
      <c r="HP24" s="266"/>
      <c r="HQ24" s="266"/>
      <c r="HR24" s="266"/>
      <c r="HS24" s="266"/>
      <c r="HT24" s="266"/>
      <c r="HU24" s="266"/>
      <c r="HV24" s="266"/>
      <c r="HW24" s="266"/>
      <c r="HX24" s="266"/>
      <c r="HY24" s="266"/>
      <c r="HZ24" s="266"/>
      <c r="IA24" s="266"/>
      <c r="IB24" s="266"/>
      <c r="IC24" s="266"/>
      <c r="ID24" s="266"/>
      <c r="IE24" s="266"/>
      <c r="IF24" s="266"/>
      <c r="IG24" s="266"/>
      <c r="IH24" s="266"/>
      <c r="II24" s="266"/>
      <c r="IJ24" s="266"/>
      <c r="IK24" s="266"/>
      <c r="IL24" s="266"/>
      <c r="IM24" s="266"/>
      <c r="IN24" s="266"/>
      <c r="IO24" s="266"/>
      <c r="IP24" s="266"/>
      <c r="IQ24" s="266"/>
      <c r="IR24" s="266"/>
      <c r="IS24" s="266"/>
      <c r="IT24" s="266"/>
    </row>
    <row r="25" spans="1:254" ht="35.25" customHeight="1">
      <c r="A25" s="280">
        <v>2</v>
      </c>
      <c r="B25" s="281" t="s">
        <v>42</v>
      </c>
      <c r="C25" s="281" t="s">
        <v>173</v>
      </c>
      <c r="D25" s="286" t="s">
        <v>339</v>
      </c>
      <c r="E25" s="283" t="s">
        <v>404</v>
      </c>
      <c r="F25" s="350" t="s">
        <v>456</v>
      </c>
      <c r="G25" s="285">
        <v>40000</v>
      </c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6"/>
      <c r="DN25" s="266"/>
      <c r="DO25" s="266"/>
      <c r="DP25" s="266"/>
      <c r="DQ25" s="266"/>
      <c r="DR25" s="266"/>
      <c r="DS25" s="266"/>
      <c r="DT25" s="266"/>
      <c r="DU25" s="266"/>
      <c r="DV25" s="266"/>
      <c r="DW25" s="266"/>
      <c r="DX25" s="266"/>
      <c r="DY25" s="266"/>
      <c r="DZ25" s="266"/>
      <c r="EA25" s="266"/>
      <c r="EB25" s="266"/>
      <c r="EC25" s="266"/>
      <c r="ED25" s="266"/>
      <c r="EE25" s="266"/>
      <c r="EF25" s="266"/>
      <c r="EG25" s="266"/>
      <c r="EH25" s="266"/>
      <c r="EI25" s="266"/>
      <c r="EJ25" s="266"/>
      <c r="EK25" s="266"/>
      <c r="EL25" s="266"/>
      <c r="EM25" s="266"/>
      <c r="EN25" s="266"/>
      <c r="EO25" s="266"/>
      <c r="EP25" s="266"/>
      <c r="EQ25" s="266"/>
      <c r="ER25" s="266"/>
      <c r="ES25" s="266"/>
      <c r="ET25" s="266"/>
      <c r="EU25" s="266"/>
      <c r="EV25" s="266"/>
      <c r="EW25" s="266"/>
      <c r="EX25" s="266"/>
      <c r="EY25" s="266"/>
      <c r="EZ25" s="266"/>
      <c r="FA25" s="266"/>
      <c r="FB25" s="266"/>
      <c r="FC25" s="266"/>
      <c r="FD25" s="266"/>
      <c r="FE25" s="266"/>
      <c r="FF25" s="266"/>
      <c r="FG25" s="266"/>
      <c r="FH25" s="266"/>
      <c r="FI25" s="266"/>
      <c r="FJ25" s="266"/>
      <c r="FK25" s="266"/>
      <c r="FL25" s="266"/>
      <c r="FM25" s="266"/>
      <c r="FN25" s="266"/>
      <c r="FO25" s="266"/>
      <c r="FP25" s="266"/>
      <c r="FQ25" s="266"/>
      <c r="FR25" s="266"/>
      <c r="FS25" s="266"/>
      <c r="FT25" s="266"/>
      <c r="FU25" s="266"/>
      <c r="FV25" s="266"/>
      <c r="FW25" s="266"/>
      <c r="FX25" s="266"/>
      <c r="FY25" s="266"/>
      <c r="FZ25" s="266"/>
      <c r="GA25" s="266"/>
      <c r="GB25" s="266"/>
      <c r="GC25" s="266"/>
      <c r="GD25" s="266"/>
      <c r="GE25" s="266"/>
      <c r="GF25" s="266"/>
      <c r="GG25" s="266"/>
      <c r="GH25" s="266"/>
      <c r="GI25" s="266"/>
      <c r="GJ25" s="266"/>
      <c r="GK25" s="266"/>
      <c r="GL25" s="266"/>
      <c r="GM25" s="266"/>
      <c r="GN25" s="266"/>
      <c r="GO25" s="266"/>
      <c r="GP25" s="266"/>
      <c r="GQ25" s="266"/>
      <c r="GR25" s="266"/>
      <c r="GS25" s="266"/>
      <c r="GT25" s="266"/>
      <c r="GU25" s="266"/>
      <c r="GV25" s="266"/>
      <c r="GW25" s="266"/>
      <c r="GX25" s="266"/>
      <c r="GY25" s="266"/>
      <c r="GZ25" s="266"/>
      <c r="HA25" s="266"/>
      <c r="HB25" s="266"/>
      <c r="HC25" s="266"/>
      <c r="HD25" s="266"/>
      <c r="HE25" s="266"/>
      <c r="HF25" s="266"/>
      <c r="HG25" s="266"/>
      <c r="HH25" s="266"/>
      <c r="HI25" s="266"/>
      <c r="HJ25" s="266"/>
      <c r="HK25" s="266"/>
      <c r="HL25" s="266"/>
      <c r="HM25" s="266"/>
      <c r="HN25" s="266"/>
      <c r="HO25" s="266"/>
      <c r="HP25" s="266"/>
      <c r="HQ25" s="266"/>
      <c r="HR25" s="266"/>
      <c r="HS25" s="266"/>
      <c r="HT25" s="266"/>
      <c r="HU25" s="266"/>
      <c r="HV25" s="266"/>
      <c r="HW25" s="266"/>
      <c r="HX25" s="266"/>
      <c r="HY25" s="266"/>
      <c r="HZ25" s="266"/>
      <c r="IA25" s="266"/>
      <c r="IB25" s="266"/>
      <c r="IC25" s="266"/>
      <c r="ID25" s="266"/>
      <c r="IE25" s="266"/>
      <c r="IF25" s="266"/>
      <c r="IG25" s="266"/>
      <c r="IH25" s="266"/>
      <c r="II25" s="266"/>
      <c r="IJ25" s="266"/>
      <c r="IK25" s="266"/>
      <c r="IL25" s="266"/>
      <c r="IM25" s="266"/>
      <c r="IN25" s="266"/>
      <c r="IO25" s="266"/>
      <c r="IP25" s="266"/>
      <c r="IQ25" s="266"/>
      <c r="IR25" s="266"/>
      <c r="IS25" s="266"/>
      <c r="IT25" s="266"/>
    </row>
    <row r="26" spans="1:254" ht="35.25" customHeight="1">
      <c r="A26" s="277">
        <v>3</v>
      </c>
      <c r="B26" s="303" t="s">
        <v>42</v>
      </c>
      <c r="C26" s="303" t="s">
        <v>173</v>
      </c>
      <c r="D26" s="286" t="s">
        <v>339</v>
      </c>
      <c r="E26" s="304" t="s">
        <v>404</v>
      </c>
      <c r="F26" s="278" t="s">
        <v>873</v>
      </c>
      <c r="G26" s="279">
        <v>10000</v>
      </c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/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6"/>
      <c r="DG26" s="266"/>
      <c r="DH26" s="266"/>
      <c r="DI26" s="266"/>
      <c r="DJ26" s="266"/>
      <c r="DK26" s="266"/>
      <c r="DL26" s="266"/>
      <c r="DM26" s="266"/>
      <c r="DN26" s="266"/>
      <c r="DO26" s="266"/>
      <c r="DP26" s="266"/>
      <c r="DQ26" s="266"/>
      <c r="DR26" s="266"/>
      <c r="DS26" s="266"/>
      <c r="DT26" s="266"/>
      <c r="DU26" s="266"/>
      <c r="DV26" s="266"/>
      <c r="DW26" s="266"/>
      <c r="DX26" s="266"/>
      <c r="DY26" s="266"/>
      <c r="DZ26" s="266"/>
      <c r="EA26" s="266"/>
      <c r="EB26" s="266"/>
      <c r="EC26" s="266"/>
      <c r="ED26" s="266"/>
      <c r="EE26" s="266"/>
      <c r="EF26" s="266"/>
      <c r="EG26" s="266"/>
      <c r="EH26" s="266"/>
      <c r="EI26" s="266"/>
      <c r="EJ26" s="266"/>
      <c r="EK26" s="266"/>
      <c r="EL26" s="266"/>
      <c r="EM26" s="266"/>
      <c r="EN26" s="266"/>
      <c r="EO26" s="266"/>
      <c r="EP26" s="266"/>
      <c r="EQ26" s="266"/>
      <c r="ER26" s="266"/>
      <c r="ES26" s="266"/>
      <c r="ET26" s="266"/>
      <c r="EU26" s="266"/>
      <c r="EV26" s="266"/>
      <c r="EW26" s="266"/>
      <c r="EX26" s="266"/>
      <c r="EY26" s="266"/>
      <c r="EZ26" s="266"/>
      <c r="FA26" s="266"/>
      <c r="FB26" s="266"/>
      <c r="FC26" s="266"/>
      <c r="FD26" s="266"/>
      <c r="FE26" s="266"/>
      <c r="FF26" s="266"/>
      <c r="FG26" s="266"/>
      <c r="FH26" s="266"/>
      <c r="FI26" s="266"/>
      <c r="FJ26" s="266"/>
      <c r="FK26" s="266"/>
      <c r="FL26" s="266"/>
      <c r="FM26" s="266"/>
      <c r="FN26" s="266"/>
      <c r="FO26" s="266"/>
      <c r="FP26" s="266"/>
      <c r="FQ26" s="266"/>
      <c r="FR26" s="266"/>
      <c r="FS26" s="266"/>
      <c r="FT26" s="266"/>
      <c r="FU26" s="266"/>
      <c r="FV26" s="266"/>
      <c r="FW26" s="266"/>
      <c r="FX26" s="266"/>
      <c r="FY26" s="266"/>
      <c r="FZ26" s="266"/>
      <c r="GA26" s="266"/>
      <c r="GB26" s="266"/>
      <c r="GC26" s="266"/>
      <c r="GD26" s="266"/>
      <c r="GE26" s="266"/>
      <c r="GF26" s="266"/>
      <c r="GG26" s="266"/>
      <c r="GH26" s="266"/>
      <c r="GI26" s="266"/>
      <c r="GJ26" s="266"/>
      <c r="GK26" s="266"/>
      <c r="GL26" s="266"/>
      <c r="GM26" s="266"/>
      <c r="GN26" s="266"/>
      <c r="GO26" s="266"/>
      <c r="GP26" s="266"/>
      <c r="GQ26" s="266"/>
      <c r="GR26" s="266"/>
      <c r="GS26" s="266"/>
      <c r="GT26" s="266"/>
      <c r="GU26" s="266"/>
      <c r="GV26" s="266"/>
      <c r="GW26" s="266"/>
      <c r="GX26" s="266"/>
      <c r="GY26" s="266"/>
      <c r="GZ26" s="266"/>
      <c r="HA26" s="266"/>
      <c r="HB26" s="266"/>
      <c r="HC26" s="266"/>
      <c r="HD26" s="266"/>
      <c r="HE26" s="266"/>
      <c r="HF26" s="266"/>
      <c r="HG26" s="266"/>
      <c r="HH26" s="266"/>
      <c r="HI26" s="266"/>
      <c r="HJ26" s="266"/>
      <c r="HK26" s="266"/>
      <c r="HL26" s="266"/>
      <c r="HM26" s="266"/>
      <c r="HN26" s="266"/>
      <c r="HO26" s="266"/>
      <c r="HP26" s="266"/>
      <c r="HQ26" s="266"/>
      <c r="HR26" s="266"/>
      <c r="HS26" s="266"/>
      <c r="HT26" s="266"/>
      <c r="HU26" s="266"/>
      <c r="HV26" s="266"/>
      <c r="HW26" s="266"/>
      <c r="HX26" s="266"/>
      <c r="HY26" s="266"/>
      <c r="HZ26" s="266"/>
      <c r="IA26" s="266"/>
      <c r="IB26" s="266"/>
      <c r="IC26" s="266"/>
      <c r="ID26" s="266"/>
      <c r="IE26" s="266"/>
      <c r="IF26" s="266"/>
      <c r="IG26" s="266"/>
      <c r="IH26" s="266"/>
      <c r="II26" s="266"/>
      <c r="IJ26" s="266"/>
      <c r="IK26" s="266"/>
      <c r="IL26" s="266"/>
      <c r="IM26" s="266"/>
      <c r="IN26" s="266"/>
      <c r="IO26" s="266"/>
      <c r="IP26" s="266"/>
      <c r="IQ26" s="266"/>
      <c r="IR26" s="266"/>
      <c r="IS26" s="266"/>
      <c r="IT26" s="266"/>
    </row>
    <row r="27" spans="1:254" ht="35.25" customHeight="1">
      <c r="A27" s="296">
        <v>4</v>
      </c>
      <c r="B27" s="303" t="s">
        <v>42</v>
      </c>
      <c r="C27" s="303" t="s">
        <v>173</v>
      </c>
      <c r="D27" s="286" t="s">
        <v>339</v>
      </c>
      <c r="E27" s="304" t="s">
        <v>404</v>
      </c>
      <c r="F27" s="350" t="s">
        <v>636</v>
      </c>
      <c r="G27" s="351">
        <v>129000</v>
      </c>
      <c r="H27" s="266"/>
      <c r="I27" s="349">
        <f>G24+G25+G26+G27</f>
        <v>204000</v>
      </c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/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/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6"/>
      <c r="DG27" s="266"/>
      <c r="DH27" s="266"/>
      <c r="DI27" s="266"/>
      <c r="DJ27" s="266"/>
      <c r="DK27" s="266"/>
      <c r="DL27" s="266"/>
      <c r="DM27" s="266"/>
      <c r="DN27" s="266"/>
      <c r="DO27" s="266"/>
      <c r="DP27" s="266"/>
      <c r="DQ27" s="266"/>
      <c r="DR27" s="266"/>
      <c r="DS27" s="266"/>
      <c r="DT27" s="266"/>
      <c r="DU27" s="266"/>
      <c r="DV27" s="266"/>
      <c r="DW27" s="266"/>
      <c r="DX27" s="266"/>
      <c r="DY27" s="266"/>
      <c r="DZ27" s="266"/>
      <c r="EA27" s="266"/>
      <c r="EB27" s="266"/>
      <c r="EC27" s="266"/>
      <c r="ED27" s="266"/>
      <c r="EE27" s="266"/>
      <c r="EF27" s="266"/>
      <c r="EG27" s="266"/>
      <c r="EH27" s="266"/>
      <c r="EI27" s="266"/>
      <c r="EJ27" s="266"/>
      <c r="EK27" s="266"/>
      <c r="EL27" s="266"/>
      <c r="EM27" s="266"/>
      <c r="EN27" s="266"/>
      <c r="EO27" s="266"/>
      <c r="EP27" s="266"/>
      <c r="EQ27" s="266"/>
      <c r="ER27" s="266"/>
      <c r="ES27" s="266"/>
      <c r="ET27" s="266"/>
      <c r="EU27" s="266"/>
      <c r="EV27" s="266"/>
      <c r="EW27" s="266"/>
      <c r="EX27" s="266"/>
      <c r="EY27" s="266"/>
      <c r="EZ27" s="266"/>
      <c r="FA27" s="266"/>
      <c r="FB27" s="266"/>
      <c r="FC27" s="266"/>
      <c r="FD27" s="266"/>
      <c r="FE27" s="266"/>
      <c r="FF27" s="266"/>
      <c r="FG27" s="266"/>
      <c r="FH27" s="266"/>
      <c r="FI27" s="266"/>
      <c r="FJ27" s="266"/>
      <c r="FK27" s="266"/>
      <c r="FL27" s="266"/>
      <c r="FM27" s="266"/>
      <c r="FN27" s="266"/>
      <c r="FO27" s="266"/>
      <c r="FP27" s="266"/>
      <c r="FQ27" s="266"/>
      <c r="FR27" s="266"/>
      <c r="FS27" s="266"/>
      <c r="FT27" s="266"/>
      <c r="FU27" s="266"/>
      <c r="FV27" s="266"/>
      <c r="FW27" s="266"/>
      <c r="FX27" s="266"/>
      <c r="FY27" s="266"/>
      <c r="FZ27" s="266"/>
      <c r="GA27" s="266"/>
      <c r="GB27" s="266"/>
      <c r="GC27" s="266"/>
      <c r="GD27" s="266"/>
      <c r="GE27" s="266"/>
      <c r="GF27" s="266"/>
      <c r="GG27" s="266"/>
      <c r="GH27" s="266"/>
      <c r="GI27" s="266"/>
      <c r="GJ27" s="266"/>
      <c r="GK27" s="266"/>
      <c r="GL27" s="266"/>
      <c r="GM27" s="266"/>
      <c r="GN27" s="266"/>
      <c r="GO27" s="266"/>
      <c r="GP27" s="266"/>
      <c r="GQ27" s="266"/>
      <c r="GR27" s="266"/>
      <c r="GS27" s="266"/>
      <c r="GT27" s="266"/>
      <c r="GU27" s="266"/>
      <c r="GV27" s="266"/>
      <c r="GW27" s="266"/>
      <c r="GX27" s="266"/>
      <c r="GY27" s="266"/>
      <c r="GZ27" s="266"/>
      <c r="HA27" s="266"/>
      <c r="HB27" s="266"/>
      <c r="HC27" s="266"/>
      <c r="HD27" s="266"/>
      <c r="HE27" s="266"/>
      <c r="HF27" s="266"/>
      <c r="HG27" s="266"/>
      <c r="HH27" s="266"/>
      <c r="HI27" s="266"/>
      <c r="HJ27" s="266"/>
      <c r="HK27" s="266"/>
      <c r="HL27" s="266"/>
      <c r="HM27" s="266"/>
      <c r="HN27" s="266"/>
      <c r="HO27" s="266"/>
      <c r="HP27" s="266"/>
      <c r="HQ27" s="266"/>
      <c r="HR27" s="266"/>
      <c r="HS27" s="266"/>
      <c r="HT27" s="266"/>
      <c r="HU27" s="266"/>
      <c r="HV27" s="266"/>
      <c r="HW27" s="266"/>
      <c r="HX27" s="266"/>
      <c r="HY27" s="266"/>
      <c r="HZ27" s="266"/>
      <c r="IA27" s="266"/>
      <c r="IB27" s="266"/>
      <c r="IC27" s="266"/>
      <c r="ID27" s="266"/>
      <c r="IE27" s="266"/>
      <c r="IF27" s="266"/>
      <c r="IG27" s="266"/>
      <c r="IH27" s="266"/>
      <c r="II27" s="266"/>
      <c r="IJ27" s="266"/>
      <c r="IK27" s="266"/>
      <c r="IL27" s="266"/>
      <c r="IM27" s="266"/>
      <c r="IN27" s="266"/>
      <c r="IO27" s="266"/>
      <c r="IP27" s="266"/>
      <c r="IQ27" s="266"/>
      <c r="IR27" s="266"/>
      <c r="IS27" s="266"/>
      <c r="IT27" s="266"/>
    </row>
    <row r="28" ht="23.25" customHeight="1">
      <c r="G28" s="75" t="s">
        <v>207</v>
      </c>
    </row>
    <row r="29" spans="1:7" ht="22.5" customHeight="1">
      <c r="A29" s="70" t="s">
        <v>208</v>
      </c>
      <c r="B29" s="70" t="s">
        <v>32</v>
      </c>
      <c r="C29" s="70" t="s">
        <v>33</v>
      </c>
      <c r="D29" s="70" t="s">
        <v>268</v>
      </c>
      <c r="E29" s="70" t="s">
        <v>334</v>
      </c>
      <c r="F29" s="70" t="s">
        <v>335</v>
      </c>
      <c r="G29" s="71" t="s">
        <v>336</v>
      </c>
    </row>
    <row r="30" spans="1:7" ht="35.25" customHeight="1">
      <c r="A30" s="272">
        <v>5</v>
      </c>
      <c r="B30" s="272">
        <v>851</v>
      </c>
      <c r="C30" s="272">
        <v>85153</v>
      </c>
      <c r="D30" s="275" t="s">
        <v>189</v>
      </c>
      <c r="E30" s="273" t="s">
        <v>347</v>
      </c>
      <c r="F30" s="273" t="s">
        <v>874</v>
      </c>
      <c r="G30" s="411">
        <v>5500</v>
      </c>
    </row>
    <row r="31" spans="1:7" ht="41.25">
      <c r="A31" s="272">
        <v>6</v>
      </c>
      <c r="B31" s="272">
        <v>851</v>
      </c>
      <c r="C31" s="272">
        <v>85154</v>
      </c>
      <c r="D31" s="275" t="s">
        <v>190</v>
      </c>
      <c r="E31" s="273" t="s">
        <v>347</v>
      </c>
      <c r="F31" s="273" t="s">
        <v>358</v>
      </c>
      <c r="G31" s="274">
        <v>50000</v>
      </c>
    </row>
    <row r="32" spans="1:7" ht="41.25">
      <c r="A32" s="272">
        <v>7</v>
      </c>
      <c r="B32" s="272">
        <v>851</v>
      </c>
      <c r="C32" s="272">
        <v>85154</v>
      </c>
      <c r="D32" s="275" t="s">
        <v>190</v>
      </c>
      <c r="E32" s="273" t="s">
        <v>542</v>
      </c>
      <c r="F32" s="273" t="s">
        <v>358</v>
      </c>
      <c r="G32" s="274">
        <v>10000</v>
      </c>
    </row>
    <row r="33" spans="1:7" s="74" customFormat="1" ht="30.75" customHeight="1" thickBot="1">
      <c r="A33" s="287">
        <v>8</v>
      </c>
      <c r="B33" s="287">
        <v>600</v>
      </c>
      <c r="C33" s="287">
        <v>60004</v>
      </c>
      <c r="D33" s="288" t="s">
        <v>29</v>
      </c>
      <c r="E33" s="289" t="s">
        <v>30</v>
      </c>
      <c r="F33" s="289" t="s">
        <v>31</v>
      </c>
      <c r="G33" s="290">
        <v>102000</v>
      </c>
    </row>
    <row r="34" spans="1:7" s="173" customFormat="1" ht="26.25" customHeight="1">
      <c r="A34" s="245" t="s">
        <v>359</v>
      </c>
      <c r="B34" s="246"/>
      <c r="C34" s="246"/>
      <c r="D34" s="246"/>
      <c r="E34" s="246"/>
      <c r="F34" s="246"/>
      <c r="G34" s="414">
        <f>SUM(G35:G41)+10000</f>
        <v>226572.26</v>
      </c>
    </row>
    <row r="35" spans="1:7" ht="41.25">
      <c r="A35" s="272">
        <v>1</v>
      </c>
      <c r="B35" s="272">
        <v>851</v>
      </c>
      <c r="C35" s="272">
        <v>85154</v>
      </c>
      <c r="D35" s="275" t="s">
        <v>190</v>
      </c>
      <c r="E35" s="273" t="s">
        <v>360</v>
      </c>
      <c r="F35" s="273" t="s">
        <v>358</v>
      </c>
      <c r="G35" s="274">
        <v>5500</v>
      </c>
    </row>
    <row r="36" spans="1:7" s="295" customFormat="1" ht="41.25">
      <c r="A36" s="291">
        <v>2</v>
      </c>
      <c r="B36" s="291">
        <v>921</v>
      </c>
      <c r="C36" s="291">
        <v>92120</v>
      </c>
      <c r="D36" s="292" t="s">
        <v>26</v>
      </c>
      <c r="E36" s="292" t="s">
        <v>27</v>
      </c>
      <c r="F36" s="293" t="s">
        <v>28</v>
      </c>
      <c r="G36" s="294">
        <v>40000</v>
      </c>
    </row>
    <row r="37" spans="1:7" ht="39.75" customHeight="1">
      <c r="A37" s="296">
        <v>3</v>
      </c>
      <c r="B37" s="296">
        <v>926</v>
      </c>
      <c r="C37" s="296">
        <v>92605</v>
      </c>
      <c r="D37" s="297" t="s">
        <v>350</v>
      </c>
      <c r="E37" s="297" t="s">
        <v>360</v>
      </c>
      <c r="F37" s="298" t="s">
        <v>361</v>
      </c>
      <c r="G37" s="299">
        <v>100000</v>
      </c>
    </row>
    <row r="38" spans="1:7" ht="31.5" customHeight="1">
      <c r="A38" s="296">
        <v>4</v>
      </c>
      <c r="B38" s="297" t="s">
        <v>543</v>
      </c>
      <c r="C38" s="297" t="s">
        <v>544</v>
      </c>
      <c r="D38" s="297" t="s">
        <v>44</v>
      </c>
      <c r="E38" s="297" t="s">
        <v>546</v>
      </c>
      <c r="F38" s="298" t="s">
        <v>545</v>
      </c>
      <c r="G38" s="412" t="s">
        <v>875</v>
      </c>
    </row>
    <row r="39" spans="1:7" ht="39.75" customHeight="1">
      <c r="A39" s="300">
        <v>5</v>
      </c>
      <c r="B39" s="300">
        <v>754</v>
      </c>
      <c r="C39" s="300">
        <v>75412</v>
      </c>
      <c r="D39" s="286" t="s">
        <v>179</v>
      </c>
      <c r="E39" s="286" t="s">
        <v>360</v>
      </c>
      <c r="F39" s="301" t="s">
        <v>471</v>
      </c>
      <c r="G39" s="302">
        <v>4047</v>
      </c>
    </row>
    <row r="40" spans="1:7" ht="49.5" customHeight="1">
      <c r="A40" s="300">
        <v>6</v>
      </c>
      <c r="B40" s="300">
        <v>754</v>
      </c>
      <c r="C40" s="300">
        <v>75412</v>
      </c>
      <c r="D40" s="286" t="s">
        <v>179</v>
      </c>
      <c r="E40" s="286" t="s">
        <v>881</v>
      </c>
      <c r="F40" s="301" t="s">
        <v>657</v>
      </c>
      <c r="G40" s="413">
        <v>64710.26</v>
      </c>
    </row>
    <row r="41" spans="1:7" ht="49.5" customHeight="1" thickBot="1">
      <c r="A41" s="415">
        <v>7</v>
      </c>
      <c r="B41" s="415">
        <v>750</v>
      </c>
      <c r="C41" s="415">
        <v>75095</v>
      </c>
      <c r="D41" s="416" t="s">
        <v>44</v>
      </c>
      <c r="E41" s="416" t="s">
        <v>877</v>
      </c>
      <c r="F41" s="417" t="s">
        <v>876</v>
      </c>
      <c r="G41" s="418">
        <v>2315</v>
      </c>
    </row>
    <row r="42" spans="1:7" s="74" customFormat="1" ht="28.5" customHeight="1" thickBot="1">
      <c r="A42" s="640" t="s">
        <v>469</v>
      </c>
      <c r="B42" s="640"/>
      <c r="C42" s="640"/>
      <c r="D42" s="640"/>
      <c r="E42" s="640"/>
      <c r="F42" s="640"/>
      <c r="G42" s="237">
        <f>G5+G15+G22</f>
        <v>3120875.26</v>
      </c>
    </row>
    <row r="43" spans="1:7" s="74" customFormat="1" ht="28.5" customHeight="1" thickBot="1">
      <c r="A43" s="640" t="s">
        <v>495</v>
      </c>
      <c r="B43" s="640"/>
      <c r="C43" s="640"/>
      <c r="D43" s="640"/>
      <c r="E43" s="640"/>
      <c r="F43" s="640"/>
      <c r="G43" s="237">
        <f>G24+G25+G26+G27+G40</f>
        <v>268710.26</v>
      </c>
    </row>
    <row r="44" spans="1:7" s="74" customFormat="1" ht="28.5" customHeight="1" thickBot="1">
      <c r="A44" s="640" t="s">
        <v>470</v>
      </c>
      <c r="B44" s="640"/>
      <c r="C44" s="640"/>
      <c r="D44" s="640"/>
      <c r="E44" s="640"/>
      <c r="F44" s="640"/>
      <c r="G44" s="237">
        <f>G42-G43</f>
        <v>2852165</v>
      </c>
    </row>
    <row r="45" ht="15">
      <c r="G45" s="238"/>
    </row>
  </sheetData>
  <sheetProtection/>
  <mergeCells count="6">
    <mergeCell ref="F1:G1"/>
    <mergeCell ref="A2:G2"/>
    <mergeCell ref="E7:E14"/>
    <mergeCell ref="A42:F42"/>
    <mergeCell ref="A43:F43"/>
    <mergeCell ref="A44:F44"/>
  </mergeCells>
  <printOptions/>
  <pageMargins left="0.56" right="0.24" top="0.52" bottom="0.57" header="0.2" footer="0.24"/>
  <pageSetup fitToHeight="2" horizontalDpi="300" verticalDpi="300" orientation="portrait" paperSize="9" r:id="rId1"/>
  <headerFooter alignWithMargins="0">
    <oddFooter>&amp;C&amp;8Strona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2" sqref="A2:C3"/>
    </sheetView>
  </sheetViews>
  <sheetFormatPr defaultColWidth="8.50390625" defaultRowHeight="12.75"/>
  <cols>
    <col min="1" max="1" width="5.00390625" style="69" customWidth="1"/>
    <col min="2" max="2" width="57.00390625" style="69" customWidth="1"/>
    <col min="3" max="3" width="16.50390625" style="69" customWidth="1"/>
    <col min="4" max="16384" width="8.50390625" style="69" customWidth="1"/>
  </cols>
  <sheetData>
    <row r="1" ht="69" customHeight="1">
      <c r="C1" s="307" t="s">
        <v>910</v>
      </c>
    </row>
    <row r="2" spans="1:10" ht="19.5" customHeight="1">
      <c r="A2" s="641" t="s">
        <v>878</v>
      </c>
      <c r="B2" s="641"/>
      <c r="C2" s="641"/>
      <c r="D2" s="167"/>
      <c r="E2" s="167"/>
      <c r="F2" s="167"/>
      <c r="G2" s="167"/>
      <c r="H2" s="167"/>
      <c r="I2" s="167"/>
      <c r="J2" s="167"/>
    </row>
    <row r="3" spans="1:7" ht="30.75" customHeight="1">
      <c r="A3" s="641"/>
      <c r="B3" s="641"/>
      <c r="C3" s="641"/>
      <c r="D3" s="167"/>
      <c r="E3" s="167"/>
      <c r="F3" s="167"/>
      <c r="G3" s="167"/>
    </row>
    <row r="5" ht="14.25" thickBot="1">
      <c r="C5" s="168" t="s">
        <v>207</v>
      </c>
    </row>
    <row r="6" spans="1:10" ht="19.5" customHeight="1">
      <c r="A6" s="169" t="s">
        <v>208</v>
      </c>
      <c r="B6" s="170" t="s">
        <v>268</v>
      </c>
      <c r="C6" s="171" t="s">
        <v>880</v>
      </c>
      <c r="D6" s="172"/>
      <c r="E6" s="172"/>
      <c r="F6" s="172"/>
      <c r="G6" s="172"/>
      <c r="H6" s="172"/>
      <c r="I6" s="173"/>
      <c r="J6" s="173"/>
    </row>
    <row r="7" spans="1:10" s="74" customFormat="1" ht="19.5" customHeight="1">
      <c r="A7" s="174" t="s">
        <v>362</v>
      </c>
      <c r="B7" s="175" t="s">
        <v>365</v>
      </c>
      <c r="C7" s="176">
        <f>C8</f>
        <v>5000</v>
      </c>
      <c r="D7" s="177"/>
      <c r="E7" s="177"/>
      <c r="F7" s="177"/>
      <c r="G7" s="177"/>
      <c r="H7" s="177"/>
      <c r="I7" s="178"/>
      <c r="J7" s="178"/>
    </row>
    <row r="8" spans="1:10" s="74" customFormat="1" ht="27.75" customHeight="1">
      <c r="A8" s="179" t="s">
        <v>213</v>
      </c>
      <c r="B8" s="180" t="s">
        <v>6</v>
      </c>
      <c r="C8" s="181">
        <v>5000</v>
      </c>
      <c r="D8" s="177"/>
      <c r="E8" s="177"/>
      <c r="F8" s="177"/>
      <c r="G8" s="177"/>
      <c r="H8" s="177"/>
      <c r="I8" s="178"/>
      <c r="J8" s="178"/>
    </row>
    <row r="9" spans="1:10" s="74" customFormat="1" ht="27" customHeight="1">
      <c r="A9" s="182"/>
      <c r="B9" s="183" t="s">
        <v>7</v>
      </c>
      <c r="C9" s="184">
        <f>C10</f>
        <v>5000</v>
      </c>
      <c r="D9" s="177"/>
      <c r="E9" s="177"/>
      <c r="F9" s="177"/>
      <c r="G9" s="177"/>
      <c r="H9" s="177"/>
      <c r="I9" s="178"/>
      <c r="J9" s="178"/>
    </row>
    <row r="10" spans="1:10" s="74" customFormat="1" ht="19.5" customHeight="1">
      <c r="A10" s="185"/>
      <c r="B10" s="186" t="s">
        <v>8</v>
      </c>
      <c r="C10" s="187">
        <v>5000</v>
      </c>
      <c r="D10" s="177"/>
      <c r="E10" s="177"/>
      <c r="F10" s="177"/>
      <c r="G10" s="177"/>
      <c r="H10" s="177"/>
      <c r="I10" s="178"/>
      <c r="J10" s="178"/>
    </row>
    <row r="11" spans="1:10" s="74" customFormat="1" ht="19.5" customHeight="1">
      <c r="A11" s="174" t="s">
        <v>363</v>
      </c>
      <c r="B11" s="175" t="s">
        <v>364</v>
      </c>
      <c r="C11" s="176">
        <f>C12</f>
        <v>5000</v>
      </c>
      <c r="D11" s="177"/>
      <c r="E11" s="177"/>
      <c r="F11" s="177"/>
      <c r="G11" s="177"/>
      <c r="H11" s="177"/>
      <c r="I11" s="178"/>
      <c r="J11" s="178"/>
    </row>
    <row r="12" spans="1:10" s="74" customFormat="1" ht="19.5" customHeight="1">
      <c r="A12" s="188" t="s">
        <v>213</v>
      </c>
      <c r="B12" s="189" t="s">
        <v>260</v>
      </c>
      <c r="C12" s="190">
        <f>C13</f>
        <v>5000</v>
      </c>
      <c r="D12" s="177"/>
      <c r="E12" s="177"/>
      <c r="F12" s="177"/>
      <c r="G12" s="177"/>
      <c r="H12" s="177"/>
      <c r="I12" s="178"/>
      <c r="J12" s="178"/>
    </row>
    <row r="13" spans="1:10" s="74" customFormat="1" ht="19.5" customHeight="1">
      <c r="A13" s="191"/>
      <c r="B13" s="192" t="s">
        <v>9</v>
      </c>
      <c r="C13" s="193">
        <f>C14</f>
        <v>5000</v>
      </c>
      <c r="D13" s="177"/>
      <c r="E13" s="177"/>
      <c r="F13" s="177"/>
      <c r="G13" s="177"/>
      <c r="H13" s="177"/>
      <c r="I13" s="178"/>
      <c r="J13" s="178"/>
    </row>
    <row r="14" spans="1:10" s="74" customFormat="1" ht="27" customHeight="1">
      <c r="A14" s="182"/>
      <c r="B14" s="194" t="s">
        <v>10</v>
      </c>
      <c r="C14" s="184">
        <f>C15</f>
        <v>5000</v>
      </c>
      <c r="D14" s="177"/>
      <c r="E14" s="177"/>
      <c r="F14" s="177"/>
      <c r="G14" s="177"/>
      <c r="H14" s="177"/>
      <c r="I14" s="178"/>
      <c r="J14" s="178"/>
    </row>
    <row r="15" spans="1:10" s="74" customFormat="1" ht="30.75" customHeight="1">
      <c r="A15" s="195"/>
      <c r="B15" s="196" t="s">
        <v>11</v>
      </c>
      <c r="C15" s="197">
        <v>5000</v>
      </c>
      <c r="D15" s="177"/>
      <c r="E15" s="177"/>
      <c r="F15" s="177"/>
      <c r="G15" s="177"/>
      <c r="H15" s="177"/>
      <c r="I15" s="178"/>
      <c r="J15" s="178"/>
    </row>
    <row r="16" spans="1:10" ht="15">
      <c r="A16" s="172"/>
      <c r="B16" s="172"/>
      <c r="C16" s="172"/>
      <c r="D16" s="172"/>
      <c r="E16" s="172"/>
      <c r="F16" s="172"/>
      <c r="G16" s="172"/>
      <c r="H16" s="172"/>
      <c r="I16" s="173"/>
      <c r="J16" s="173"/>
    </row>
    <row r="17" spans="1:10" ht="15">
      <c r="A17" s="172"/>
      <c r="B17" s="172"/>
      <c r="C17" s="172"/>
      <c r="D17" s="172"/>
      <c r="E17" s="172"/>
      <c r="F17" s="172"/>
      <c r="G17" s="172"/>
      <c r="H17" s="172"/>
      <c r="I17" s="173"/>
      <c r="J17" s="173"/>
    </row>
    <row r="18" spans="1:10" ht="15">
      <c r="A18" s="172"/>
      <c r="B18" s="172"/>
      <c r="C18" s="172"/>
      <c r="D18" s="172"/>
      <c r="E18" s="172"/>
      <c r="F18" s="172"/>
      <c r="G18" s="172"/>
      <c r="H18" s="172"/>
      <c r="I18" s="173"/>
      <c r="J18" s="173"/>
    </row>
    <row r="19" spans="1:10" ht="15">
      <c r="A19" s="172"/>
      <c r="B19" s="172"/>
      <c r="C19" s="172"/>
      <c r="D19" s="172"/>
      <c r="E19" s="172"/>
      <c r="F19" s="172"/>
      <c r="G19" s="172"/>
      <c r="H19" s="172"/>
      <c r="I19" s="173"/>
      <c r="J19" s="173"/>
    </row>
    <row r="20" spans="1:10" ht="15">
      <c r="A20" s="172"/>
      <c r="B20" s="172"/>
      <c r="C20" s="172"/>
      <c r="D20" s="172"/>
      <c r="E20" s="172"/>
      <c r="F20" s="172"/>
      <c r="G20" s="172"/>
      <c r="H20" s="172"/>
      <c r="I20" s="173"/>
      <c r="J20" s="173"/>
    </row>
    <row r="21" spans="1:10" ht="15">
      <c r="A21" s="173"/>
      <c r="B21" s="173"/>
      <c r="C21" s="173"/>
      <c r="D21" s="173"/>
      <c r="E21" s="173"/>
      <c r="F21" s="173"/>
      <c r="G21" s="173"/>
      <c r="H21" s="173"/>
      <c r="I21" s="173"/>
      <c r="J21" s="173"/>
    </row>
    <row r="22" spans="1:10" ht="15">
      <c r="A22" s="173"/>
      <c r="B22" s="173"/>
      <c r="C22" s="173"/>
      <c r="D22" s="173"/>
      <c r="E22" s="173"/>
      <c r="F22" s="173"/>
      <c r="G22" s="173"/>
      <c r="H22" s="173"/>
      <c r="I22" s="173"/>
      <c r="J22" s="173"/>
    </row>
    <row r="23" spans="1:10" ht="15">
      <c r="A23" s="173"/>
      <c r="B23" s="173"/>
      <c r="C23" s="173"/>
      <c r="D23" s="173"/>
      <c r="E23" s="173"/>
      <c r="F23" s="173"/>
      <c r="G23" s="173"/>
      <c r="H23" s="173"/>
      <c r="I23" s="173"/>
      <c r="J23" s="173"/>
    </row>
    <row r="24" spans="1:10" ht="15">
      <c r="A24" s="173"/>
      <c r="B24" s="173"/>
      <c r="C24" s="173"/>
      <c r="D24" s="173"/>
      <c r="E24" s="173"/>
      <c r="F24" s="173"/>
      <c r="G24" s="173"/>
      <c r="H24" s="173"/>
      <c r="I24" s="173"/>
      <c r="J24" s="173"/>
    </row>
  </sheetData>
  <sheetProtection/>
  <mergeCells count="1">
    <mergeCell ref="A2:C3"/>
  </mergeCells>
  <printOptions horizontalCentered="1"/>
  <pageMargins left="0.7874015748031497" right="0.7874015748031497" top="0.64" bottom="1.062992125984252" header="0.35433070866141736" footer="0.7874015748031497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2" sqref="A2:C3"/>
    </sheetView>
  </sheetViews>
  <sheetFormatPr defaultColWidth="8.50390625" defaultRowHeight="12.75"/>
  <cols>
    <col min="1" max="1" width="5.00390625" style="69" customWidth="1"/>
    <col min="2" max="2" width="57.00390625" style="69" customWidth="1"/>
    <col min="3" max="3" width="16.50390625" style="69" customWidth="1"/>
    <col min="4" max="16384" width="8.50390625" style="69" customWidth="1"/>
  </cols>
  <sheetData>
    <row r="1" ht="71.25" customHeight="1">
      <c r="C1" s="249" t="s">
        <v>911</v>
      </c>
    </row>
    <row r="2" spans="1:10" ht="19.5" customHeight="1">
      <c r="A2" s="641" t="s">
        <v>879</v>
      </c>
      <c r="B2" s="641"/>
      <c r="C2" s="641"/>
      <c r="D2" s="167"/>
      <c r="E2" s="167"/>
      <c r="F2" s="167"/>
      <c r="G2" s="167"/>
      <c r="H2" s="167"/>
      <c r="I2" s="167"/>
      <c r="J2" s="167"/>
    </row>
    <row r="3" spans="1:7" ht="30.75" customHeight="1">
      <c r="A3" s="641"/>
      <c r="B3" s="641"/>
      <c r="C3" s="641"/>
      <c r="D3" s="167"/>
      <c r="E3" s="167"/>
      <c r="F3" s="167"/>
      <c r="G3" s="167"/>
    </row>
    <row r="5" ht="14.25" thickBot="1">
      <c r="C5" s="168" t="s">
        <v>207</v>
      </c>
    </row>
    <row r="6" spans="1:10" ht="19.5" customHeight="1">
      <c r="A6" s="169" t="s">
        <v>208</v>
      </c>
      <c r="B6" s="170" t="s">
        <v>268</v>
      </c>
      <c r="C6" s="171" t="s">
        <v>880</v>
      </c>
      <c r="D6" s="172"/>
      <c r="E6" s="172"/>
      <c r="F6" s="172"/>
      <c r="G6" s="172"/>
      <c r="H6" s="172"/>
      <c r="I6" s="173"/>
      <c r="J6" s="173"/>
    </row>
    <row r="7" spans="1:10" s="74" customFormat="1" ht="19.5" customHeight="1">
      <c r="A7" s="174" t="s">
        <v>362</v>
      </c>
      <c r="B7" s="175" t="s">
        <v>365</v>
      </c>
      <c r="C7" s="176">
        <f>C8</f>
        <v>910000</v>
      </c>
      <c r="D7" s="177"/>
      <c r="E7" s="177"/>
      <c r="F7" s="177"/>
      <c r="G7" s="177"/>
      <c r="H7" s="177"/>
      <c r="I7" s="178"/>
      <c r="J7" s="178"/>
    </row>
    <row r="8" spans="1:10" s="74" customFormat="1" ht="27.75" customHeight="1">
      <c r="A8" s="179" t="s">
        <v>213</v>
      </c>
      <c r="B8" s="180" t="s">
        <v>6</v>
      </c>
      <c r="C8" s="181">
        <f>C9</f>
        <v>910000</v>
      </c>
      <c r="D8" s="177"/>
      <c r="E8" s="177"/>
      <c r="F8" s="177"/>
      <c r="G8" s="177"/>
      <c r="H8" s="177"/>
      <c r="I8" s="178"/>
      <c r="J8" s="178"/>
    </row>
    <row r="9" spans="1:10" s="74" customFormat="1" ht="27" customHeight="1">
      <c r="A9" s="182"/>
      <c r="B9" s="183" t="s">
        <v>412</v>
      </c>
      <c r="C9" s="184">
        <v>910000</v>
      </c>
      <c r="D9" s="177"/>
      <c r="E9" s="177"/>
      <c r="F9" s="177"/>
      <c r="G9" s="177"/>
      <c r="H9" s="177"/>
      <c r="I9" s="178"/>
      <c r="J9" s="178"/>
    </row>
    <row r="10" spans="1:10" s="74" customFormat="1" ht="19.5" customHeight="1">
      <c r="A10" s="174" t="s">
        <v>363</v>
      </c>
      <c r="B10" s="175" t="s">
        <v>364</v>
      </c>
      <c r="C10" s="345">
        <f>C11</f>
        <v>1064360.6</v>
      </c>
      <c r="D10" s="177"/>
      <c r="E10" s="177"/>
      <c r="F10" s="177"/>
      <c r="G10" s="177"/>
      <c r="H10" s="177"/>
      <c r="I10" s="178"/>
      <c r="J10" s="178"/>
    </row>
    <row r="11" spans="1:10" s="74" customFormat="1" ht="19.5" customHeight="1">
      <c r="A11" s="191"/>
      <c r="B11" s="180" t="s">
        <v>6</v>
      </c>
      <c r="C11" s="346">
        <f>C12</f>
        <v>1064360.6</v>
      </c>
      <c r="D11" s="177"/>
      <c r="E11" s="177"/>
      <c r="F11" s="177"/>
      <c r="G11" s="177"/>
      <c r="H11" s="177"/>
      <c r="I11" s="178"/>
      <c r="J11" s="178"/>
    </row>
    <row r="12" spans="1:10" s="74" customFormat="1" ht="27" customHeight="1">
      <c r="A12" s="250"/>
      <c r="B12" s="251" t="s">
        <v>412</v>
      </c>
      <c r="C12" s="347">
        <f>C13</f>
        <v>1064360.6</v>
      </c>
      <c r="D12" s="177"/>
      <c r="E12" s="177"/>
      <c r="F12" s="177"/>
      <c r="G12" s="177"/>
      <c r="H12" s="177"/>
      <c r="I12" s="178"/>
      <c r="J12" s="178"/>
    </row>
    <row r="13" spans="1:10" s="74" customFormat="1" ht="19.5" customHeight="1">
      <c r="A13" s="255" t="s">
        <v>213</v>
      </c>
      <c r="B13" s="256" t="s">
        <v>413</v>
      </c>
      <c r="C13" s="348">
        <v>1064360.6</v>
      </c>
      <c r="D13" s="177"/>
      <c r="E13" s="177"/>
      <c r="F13" s="177"/>
      <c r="G13" s="177"/>
      <c r="H13" s="177"/>
      <c r="I13" s="178"/>
      <c r="J13" s="178"/>
    </row>
    <row r="14" spans="1:10" s="74" customFormat="1" ht="19.5" customHeight="1">
      <c r="A14" s="252" t="s">
        <v>216</v>
      </c>
      <c r="B14" s="253" t="s">
        <v>260</v>
      </c>
      <c r="C14" s="254"/>
      <c r="D14" s="177"/>
      <c r="E14" s="177"/>
      <c r="F14" s="177"/>
      <c r="G14" s="177"/>
      <c r="H14" s="177"/>
      <c r="I14" s="178"/>
      <c r="J14" s="178"/>
    </row>
    <row r="15" spans="1:10" ht="15">
      <c r="A15" s="172"/>
      <c r="B15" s="172"/>
      <c r="C15" s="172"/>
      <c r="D15" s="172"/>
      <c r="E15" s="172"/>
      <c r="F15" s="172"/>
      <c r="G15" s="172"/>
      <c r="H15" s="172"/>
      <c r="I15" s="173"/>
      <c r="J15" s="173"/>
    </row>
    <row r="16" spans="1:10" ht="15">
      <c r="A16" s="172"/>
      <c r="B16" s="172"/>
      <c r="C16" s="172"/>
      <c r="D16" s="172"/>
      <c r="E16" s="172"/>
      <c r="F16" s="172"/>
      <c r="G16" s="172"/>
      <c r="H16" s="172"/>
      <c r="I16" s="173"/>
      <c r="J16" s="173"/>
    </row>
    <row r="17" spans="1:10" ht="15">
      <c r="A17" s="172"/>
      <c r="B17" s="172"/>
      <c r="C17" s="172"/>
      <c r="D17" s="172"/>
      <c r="E17" s="172"/>
      <c r="F17" s="172"/>
      <c r="G17" s="172"/>
      <c r="H17" s="172"/>
      <c r="I17" s="173"/>
      <c r="J17" s="173"/>
    </row>
    <row r="18" spans="1:10" ht="15">
      <c r="A18" s="172"/>
      <c r="B18" s="172"/>
      <c r="C18" s="172"/>
      <c r="D18" s="172"/>
      <c r="E18" s="172"/>
      <c r="F18" s="172"/>
      <c r="G18" s="172"/>
      <c r="H18" s="172"/>
      <c r="I18" s="173"/>
      <c r="J18" s="173"/>
    </row>
    <row r="19" spans="1:10" ht="15">
      <c r="A19" s="172"/>
      <c r="B19" s="172"/>
      <c r="C19" s="172"/>
      <c r="D19" s="172"/>
      <c r="E19" s="172"/>
      <c r="F19" s="172"/>
      <c r="G19" s="172"/>
      <c r="H19" s="172"/>
      <c r="I19" s="173"/>
      <c r="J19" s="173"/>
    </row>
    <row r="20" spans="1:10" ht="15">
      <c r="A20" s="173"/>
      <c r="B20" s="173"/>
      <c r="C20" s="173"/>
      <c r="D20" s="173"/>
      <c r="E20" s="173"/>
      <c r="F20" s="173"/>
      <c r="G20" s="173"/>
      <c r="H20" s="173"/>
      <c r="I20" s="173"/>
      <c r="J20" s="173"/>
    </row>
    <row r="21" spans="1:10" ht="15">
      <c r="A21" s="173"/>
      <c r="B21" s="173"/>
      <c r="C21" s="173"/>
      <c r="D21" s="173"/>
      <c r="E21" s="173"/>
      <c r="F21" s="173"/>
      <c r="G21" s="173"/>
      <c r="H21" s="173"/>
      <c r="I21" s="173"/>
      <c r="J21" s="173"/>
    </row>
    <row r="22" spans="1:10" ht="15">
      <c r="A22" s="173"/>
      <c r="B22" s="173"/>
      <c r="C22" s="173"/>
      <c r="D22" s="173"/>
      <c r="E22" s="173"/>
      <c r="F22" s="173"/>
      <c r="G22" s="173"/>
      <c r="H22" s="173"/>
      <c r="I22" s="173"/>
      <c r="J22" s="173"/>
    </row>
    <row r="23" spans="1:10" ht="15">
      <c r="A23" s="173"/>
      <c r="B23" s="173"/>
      <c r="C23" s="173"/>
      <c r="D23" s="173"/>
      <c r="E23" s="173"/>
      <c r="F23" s="173"/>
      <c r="G23" s="173"/>
      <c r="H23" s="173"/>
      <c r="I23" s="173"/>
      <c r="J23" s="173"/>
    </row>
  </sheetData>
  <sheetProtection/>
  <mergeCells count="1">
    <mergeCell ref="A2:C3"/>
  </mergeCells>
  <printOptions horizontalCentered="1"/>
  <pageMargins left="0.7874015748031497" right="0.7874015748031497" top="0.53" bottom="1.062992125984252" header="0.35433070866141736" footer="0.787401574803149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08"/>
  <sheetViews>
    <sheetView showGridLines="0" zoomScale="120" zoomScaleNormal="120" zoomScalePageLayoutView="0" workbookViewId="0" topLeftCell="A488">
      <selection activeCell="A2" sqref="A2:U2"/>
    </sheetView>
  </sheetViews>
  <sheetFormatPr defaultColWidth="9.00390625" defaultRowHeight="12.75"/>
  <cols>
    <col min="1" max="1" width="2.875" style="327" customWidth="1"/>
    <col min="2" max="3" width="4.50390625" style="327" customWidth="1"/>
    <col min="4" max="4" width="4.875" style="327" customWidth="1"/>
    <col min="5" max="5" width="19.50390625" style="327" customWidth="1"/>
    <col min="6" max="6" width="3.50390625" style="327" customWidth="1"/>
    <col min="7" max="7" width="4.625" style="327" customWidth="1"/>
    <col min="8" max="9" width="8.375" style="327" customWidth="1"/>
    <col min="10" max="11" width="7.50390625" style="327" customWidth="1"/>
    <col min="12" max="12" width="7.875" style="327" customWidth="1"/>
    <col min="13" max="13" width="7.75390625" style="327" customWidth="1"/>
    <col min="14" max="14" width="6.875" style="327" customWidth="1"/>
    <col min="15" max="15" width="6.125" style="327" customWidth="1"/>
    <col min="16" max="16" width="6.50390625" style="327" customWidth="1"/>
    <col min="17" max="17" width="7.625" style="327" customWidth="1"/>
    <col min="18" max="18" width="7.75390625" style="327" customWidth="1"/>
    <col min="19" max="19" width="6.50390625" style="327" customWidth="1"/>
    <col min="20" max="21" width="6.00390625" style="327" customWidth="1"/>
    <col min="22" max="22" width="1.25" style="327" customWidth="1"/>
    <col min="23" max="16384" width="8.875" style="327" customWidth="1"/>
  </cols>
  <sheetData>
    <row r="1" spans="16:21" s="206" customFormat="1" ht="44.25" customHeight="1">
      <c r="P1" s="435"/>
      <c r="Q1" s="435"/>
      <c r="R1" s="435"/>
      <c r="S1" s="506" t="s">
        <v>897</v>
      </c>
      <c r="T1" s="506"/>
      <c r="U1" s="506"/>
    </row>
    <row r="2" spans="1:21" s="206" customFormat="1" ht="24.75" customHeight="1">
      <c r="A2" s="507" t="s">
        <v>706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</row>
    <row r="3" spans="1:22" s="408" customFormat="1" ht="13.5" customHeight="1">
      <c r="A3" s="498" t="s">
        <v>32</v>
      </c>
      <c r="B3" s="498" t="s">
        <v>33</v>
      </c>
      <c r="C3" s="498" t="s">
        <v>34</v>
      </c>
      <c r="D3" s="498" t="s">
        <v>35</v>
      </c>
      <c r="E3" s="498"/>
      <c r="F3" s="498" t="s">
        <v>161</v>
      </c>
      <c r="G3" s="498"/>
      <c r="H3" s="498" t="s">
        <v>758</v>
      </c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</row>
    <row r="4" spans="1:22" s="408" customFormat="1" ht="13.5" customHeight="1">
      <c r="A4" s="498"/>
      <c r="B4" s="498"/>
      <c r="C4" s="498"/>
      <c r="D4" s="498"/>
      <c r="E4" s="498"/>
      <c r="F4" s="498"/>
      <c r="G4" s="498"/>
      <c r="H4" s="498" t="s">
        <v>413</v>
      </c>
      <c r="I4" s="498" t="s">
        <v>162</v>
      </c>
      <c r="J4" s="498"/>
      <c r="K4" s="498"/>
      <c r="L4" s="498"/>
      <c r="M4" s="498"/>
      <c r="N4" s="498"/>
      <c r="O4" s="498"/>
      <c r="P4" s="498"/>
      <c r="Q4" s="498" t="s">
        <v>163</v>
      </c>
      <c r="R4" s="498" t="s">
        <v>162</v>
      </c>
      <c r="S4" s="498"/>
      <c r="T4" s="498"/>
      <c r="U4" s="498"/>
      <c r="V4" s="498"/>
    </row>
    <row r="5" spans="1:22" s="408" customFormat="1" ht="6.75" customHeight="1">
      <c r="A5" s="498"/>
      <c r="B5" s="498"/>
      <c r="C5" s="498"/>
      <c r="D5" s="498"/>
      <c r="E5" s="498"/>
      <c r="F5" s="498"/>
      <c r="G5" s="498"/>
      <c r="H5" s="498"/>
      <c r="I5" s="498" t="s">
        <v>166</v>
      </c>
      <c r="J5" s="498" t="s">
        <v>162</v>
      </c>
      <c r="K5" s="498"/>
      <c r="L5" s="498" t="s">
        <v>167</v>
      </c>
      <c r="M5" s="498" t="s">
        <v>168</v>
      </c>
      <c r="N5" s="498" t="s">
        <v>169</v>
      </c>
      <c r="O5" s="498" t="s">
        <v>759</v>
      </c>
      <c r="P5" s="498" t="s">
        <v>760</v>
      </c>
      <c r="Q5" s="498"/>
      <c r="R5" s="498" t="s">
        <v>164</v>
      </c>
      <c r="S5" s="410" t="s">
        <v>165</v>
      </c>
      <c r="T5" s="498" t="s">
        <v>761</v>
      </c>
      <c r="U5" s="498" t="s">
        <v>762</v>
      </c>
      <c r="V5" s="498"/>
    </row>
    <row r="6" spans="1:22" s="408" customFormat="1" ht="45" customHeight="1">
      <c r="A6" s="498"/>
      <c r="B6" s="498"/>
      <c r="C6" s="498"/>
      <c r="D6" s="498"/>
      <c r="E6" s="498"/>
      <c r="F6" s="498"/>
      <c r="G6" s="498"/>
      <c r="H6" s="498"/>
      <c r="I6" s="498"/>
      <c r="J6" s="409" t="s">
        <v>171</v>
      </c>
      <c r="K6" s="410" t="s">
        <v>172</v>
      </c>
      <c r="L6" s="498"/>
      <c r="M6" s="498"/>
      <c r="N6" s="498"/>
      <c r="O6" s="498"/>
      <c r="P6" s="498"/>
      <c r="Q6" s="498"/>
      <c r="R6" s="498"/>
      <c r="S6" s="410" t="s">
        <v>170</v>
      </c>
      <c r="T6" s="498"/>
      <c r="U6" s="498"/>
      <c r="V6" s="498"/>
    </row>
    <row r="7" spans="1:22" s="436" customFormat="1" ht="6.75" customHeight="1">
      <c r="A7" s="422" t="s">
        <v>36</v>
      </c>
      <c r="B7" s="422" t="s">
        <v>37</v>
      </c>
      <c r="C7" s="422" t="s">
        <v>38</v>
      </c>
      <c r="D7" s="498" t="s">
        <v>39</v>
      </c>
      <c r="E7" s="498"/>
      <c r="F7" s="498" t="s">
        <v>40</v>
      </c>
      <c r="G7" s="498"/>
      <c r="H7" s="422" t="s">
        <v>763</v>
      </c>
      <c r="I7" s="422" t="s">
        <v>764</v>
      </c>
      <c r="J7" s="422" t="s">
        <v>765</v>
      </c>
      <c r="K7" s="422" t="s">
        <v>766</v>
      </c>
      <c r="L7" s="422" t="s">
        <v>767</v>
      </c>
      <c r="M7" s="422" t="s">
        <v>768</v>
      </c>
      <c r="N7" s="422" t="s">
        <v>769</v>
      </c>
      <c r="O7" s="422" t="s">
        <v>770</v>
      </c>
      <c r="P7" s="422" t="s">
        <v>771</v>
      </c>
      <c r="Q7" s="422" t="s">
        <v>772</v>
      </c>
      <c r="R7" s="422" t="s">
        <v>773</v>
      </c>
      <c r="S7" s="422" t="s">
        <v>774</v>
      </c>
      <c r="T7" s="422" t="s">
        <v>775</v>
      </c>
      <c r="U7" s="501" t="s">
        <v>776</v>
      </c>
      <c r="V7" s="501"/>
    </row>
    <row r="8" spans="1:22" s="439" customFormat="1" ht="10.5" customHeight="1">
      <c r="A8" s="437" t="s">
        <v>42</v>
      </c>
      <c r="B8" s="437" t="s">
        <v>776</v>
      </c>
      <c r="C8" s="437" t="s">
        <v>776</v>
      </c>
      <c r="D8" s="499" t="s">
        <v>43</v>
      </c>
      <c r="E8" s="499"/>
      <c r="F8" s="500">
        <v>3083239</v>
      </c>
      <c r="G8" s="500"/>
      <c r="H8" s="438">
        <v>359239</v>
      </c>
      <c r="I8" s="438">
        <v>83400</v>
      </c>
      <c r="J8" s="438">
        <v>7000</v>
      </c>
      <c r="K8" s="438">
        <v>76400</v>
      </c>
      <c r="L8" s="438">
        <v>275839</v>
      </c>
      <c r="M8" s="438">
        <v>0</v>
      </c>
      <c r="N8" s="438">
        <v>0</v>
      </c>
      <c r="O8" s="438">
        <v>0</v>
      </c>
      <c r="P8" s="438">
        <v>0</v>
      </c>
      <c r="Q8" s="438">
        <v>2724000</v>
      </c>
      <c r="R8" s="438">
        <v>2724000</v>
      </c>
      <c r="S8" s="438">
        <v>0</v>
      </c>
      <c r="T8" s="438">
        <v>0</v>
      </c>
      <c r="U8" s="500">
        <v>0</v>
      </c>
      <c r="V8" s="500"/>
    </row>
    <row r="9" spans="1:22" s="439" customFormat="1" ht="10.5" customHeight="1">
      <c r="A9" s="437" t="s">
        <v>776</v>
      </c>
      <c r="B9" s="437" t="s">
        <v>554</v>
      </c>
      <c r="C9" s="437" t="s">
        <v>776</v>
      </c>
      <c r="D9" s="499" t="s">
        <v>405</v>
      </c>
      <c r="E9" s="499"/>
      <c r="F9" s="500">
        <v>57000</v>
      </c>
      <c r="G9" s="500"/>
      <c r="H9" s="438">
        <v>57000</v>
      </c>
      <c r="I9" s="438">
        <v>57000</v>
      </c>
      <c r="J9" s="438">
        <v>7000</v>
      </c>
      <c r="K9" s="438">
        <v>50000</v>
      </c>
      <c r="L9" s="438">
        <v>0</v>
      </c>
      <c r="M9" s="438">
        <v>0</v>
      </c>
      <c r="N9" s="438">
        <v>0</v>
      </c>
      <c r="O9" s="438">
        <v>0</v>
      </c>
      <c r="P9" s="438">
        <v>0</v>
      </c>
      <c r="Q9" s="438">
        <v>0</v>
      </c>
      <c r="R9" s="438">
        <v>0</v>
      </c>
      <c r="S9" s="438">
        <v>0</v>
      </c>
      <c r="T9" s="438">
        <v>0</v>
      </c>
      <c r="U9" s="500">
        <v>0</v>
      </c>
      <c r="V9" s="500"/>
    </row>
    <row r="10" spans="1:22" s="439" customFormat="1" ht="10.5" customHeight="1">
      <c r="A10" s="437" t="s">
        <v>776</v>
      </c>
      <c r="B10" s="437" t="s">
        <v>776</v>
      </c>
      <c r="C10" s="437" t="s">
        <v>777</v>
      </c>
      <c r="D10" s="499" t="s">
        <v>287</v>
      </c>
      <c r="E10" s="499"/>
      <c r="F10" s="500">
        <v>500</v>
      </c>
      <c r="G10" s="500"/>
      <c r="H10" s="438">
        <v>500</v>
      </c>
      <c r="I10" s="438">
        <v>500</v>
      </c>
      <c r="J10" s="438">
        <v>500</v>
      </c>
      <c r="K10" s="438">
        <v>0</v>
      </c>
      <c r="L10" s="438">
        <v>0</v>
      </c>
      <c r="M10" s="438">
        <v>0</v>
      </c>
      <c r="N10" s="438">
        <v>0</v>
      </c>
      <c r="O10" s="438">
        <v>0</v>
      </c>
      <c r="P10" s="438">
        <v>0</v>
      </c>
      <c r="Q10" s="438">
        <v>0</v>
      </c>
      <c r="R10" s="438">
        <v>0</v>
      </c>
      <c r="S10" s="438">
        <v>0</v>
      </c>
      <c r="T10" s="438">
        <v>0</v>
      </c>
      <c r="U10" s="500">
        <v>0</v>
      </c>
      <c r="V10" s="500"/>
    </row>
    <row r="11" spans="1:22" s="439" customFormat="1" ht="10.5" customHeight="1">
      <c r="A11" s="437" t="s">
        <v>776</v>
      </c>
      <c r="B11" s="437" t="s">
        <v>776</v>
      </c>
      <c r="C11" s="437" t="s">
        <v>778</v>
      </c>
      <c r="D11" s="499" t="s">
        <v>291</v>
      </c>
      <c r="E11" s="499"/>
      <c r="F11" s="500">
        <v>6500</v>
      </c>
      <c r="G11" s="500"/>
      <c r="H11" s="438">
        <v>6500</v>
      </c>
      <c r="I11" s="438">
        <v>6500</v>
      </c>
      <c r="J11" s="438">
        <v>6500</v>
      </c>
      <c r="K11" s="438">
        <v>0</v>
      </c>
      <c r="L11" s="438">
        <v>0</v>
      </c>
      <c r="M11" s="438">
        <v>0</v>
      </c>
      <c r="N11" s="438">
        <v>0</v>
      </c>
      <c r="O11" s="438">
        <v>0</v>
      </c>
      <c r="P11" s="438">
        <v>0</v>
      </c>
      <c r="Q11" s="438">
        <v>0</v>
      </c>
      <c r="R11" s="438">
        <v>0</v>
      </c>
      <c r="S11" s="438">
        <v>0</v>
      </c>
      <c r="T11" s="438">
        <v>0</v>
      </c>
      <c r="U11" s="500">
        <v>0</v>
      </c>
      <c r="V11" s="500"/>
    </row>
    <row r="12" spans="1:22" s="439" customFormat="1" ht="10.5" customHeight="1">
      <c r="A12" s="437" t="s">
        <v>776</v>
      </c>
      <c r="B12" s="437" t="s">
        <v>776</v>
      </c>
      <c r="C12" s="437" t="s">
        <v>779</v>
      </c>
      <c r="D12" s="499" t="s">
        <v>301</v>
      </c>
      <c r="E12" s="499"/>
      <c r="F12" s="500">
        <v>50000</v>
      </c>
      <c r="G12" s="500"/>
      <c r="H12" s="438">
        <v>50000</v>
      </c>
      <c r="I12" s="438">
        <v>50000</v>
      </c>
      <c r="J12" s="438">
        <v>0</v>
      </c>
      <c r="K12" s="438">
        <v>50000</v>
      </c>
      <c r="L12" s="438">
        <v>0</v>
      </c>
      <c r="M12" s="438">
        <v>0</v>
      </c>
      <c r="N12" s="438">
        <v>0</v>
      </c>
      <c r="O12" s="438">
        <v>0</v>
      </c>
      <c r="P12" s="438">
        <v>0</v>
      </c>
      <c r="Q12" s="438">
        <v>0</v>
      </c>
      <c r="R12" s="438">
        <v>0</v>
      </c>
      <c r="S12" s="438">
        <v>0</v>
      </c>
      <c r="T12" s="438">
        <v>0</v>
      </c>
      <c r="U12" s="500">
        <v>0</v>
      </c>
      <c r="V12" s="500"/>
    </row>
    <row r="13" spans="1:22" s="439" customFormat="1" ht="13.5" customHeight="1">
      <c r="A13" s="437" t="s">
        <v>776</v>
      </c>
      <c r="B13" s="437" t="s">
        <v>173</v>
      </c>
      <c r="C13" s="437" t="s">
        <v>776</v>
      </c>
      <c r="D13" s="499" t="s">
        <v>174</v>
      </c>
      <c r="E13" s="499"/>
      <c r="F13" s="500">
        <v>2999839</v>
      </c>
      <c r="G13" s="500"/>
      <c r="H13" s="438">
        <v>275839</v>
      </c>
      <c r="I13" s="438">
        <v>0</v>
      </c>
      <c r="J13" s="438">
        <v>0</v>
      </c>
      <c r="K13" s="438">
        <v>0</v>
      </c>
      <c r="L13" s="438">
        <v>275839</v>
      </c>
      <c r="M13" s="438">
        <v>0</v>
      </c>
      <c r="N13" s="438">
        <v>0</v>
      </c>
      <c r="O13" s="438">
        <v>0</v>
      </c>
      <c r="P13" s="438">
        <v>0</v>
      </c>
      <c r="Q13" s="438">
        <v>2724000</v>
      </c>
      <c r="R13" s="438">
        <v>2724000</v>
      </c>
      <c r="S13" s="438">
        <v>0</v>
      </c>
      <c r="T13" s="438">
        <v>0</v>
      </c>
      <c r="U13" s="500">
        <v>0</v>
      </c>
      <c r="V13" s="500"/>
    </row>
    <row r="14" spans="1:22" s="439" customFormat="1" ht="19.5" customHeight="1">
      <c r="A14" s="437" t="s">
        <v>776</v>
      </c>
      <c r="B14" s="437" t="s">
        <v>776</v>
      </c>
      <c r="C14" s="437" t="s">
        <v>780</v>
      </c>
      <c r="D14" s="499" t="s">
        <v>384</v>
      </c>
      <c r="E14" s="499"/>
      <c r="F14" s="500">
        <v>275839</v>
      </c>
      <c r="G14" s="500"/>
      <c r="H14" s="438">
        <v>275839</v>
      </c>
      <c r="I14" s="438">
        <v>0</v>
      </c>
      <c r="J14" s="438">
        <v>0</v>
      </c>
      <c r="K14" s="438">
        <v>0</v>
      </c>
      <c r="L14" s="438">
        <v>275839</v>
      </c>
      <c r="M14" s="438">
        <v>0</v>
      </c>
      <c r="N14" s="438">
        <v>0</v>
      </c>
      <c r="O14" s="438">
        <v>0</v>
      </c>
      <c r="P14" s="438">
        <v>0</v>
      </c>
      <c r="Q14" s="438">
        <v>0</v>
      </c>
      <c r="R14" s="438">
        <v>0</v>
      </c>
      <c r="S14" s="438">
        <v>0</v>
      </c>
      <c r="T14" s="438">
        <v>0</v>
      </c>
      <c r="U14" s="500">
        <v>0</v>
      </c>
      <c r="V14" s="500"/>
    </row>
    <row r="15" spans="1:22" s="439" customFormat="1" ht="17.25" customHeight="1">
      <c r="A15" s="437" t="s">
        <v>776</v>
      </c>
      <c r="B15" s="437" t="s">
        <v>776</v>
      </c>
      <c r="C15" s="437" t="s">
        <v>2</v>
      </c>
      <c r="D15" s="499" t="s">
        <v>385</v>
      </c>
      <c r="E15" s="499"/>
      <c r="F15" s="500">
        <v>2410000</v>
      </c>
      <c r="G15" s="500"/>
      <c r="H15" s="438">
        <v>0</v>
      </c>
      <c r="I15" s="438">
        <v>0</v>
      </c>
      <c r="J15" s="438">
        <v>0</v>
      </c>
      <c r="K15" s="438">
        <v>0</v>
      </c>
      <c r="L15" s="438">
        <v>0</v>
      </c>
      <c r="M15" s="438">
        <v>0</v>
      </c>
      <c r="N15" s="438">
        <v>0</v>
      </c>
      <c r="O15" s="438">
        <v>0</v>
      </c>
      <c r="P15" s="438">
        <v>0</v>
      </c>
      <c r="Q15" s="438">
        <v>2410000</v>
      </c>
      <c r="R15" s="438">
        <v>2410000</v>
      </c>
      <c r="S15" s="438">
        <v>0</v>
      </c>
      <c r="T15" s="438">
        <v>0</v>
      </c>
      <c r="U15" s="500">
        <v>0</v>
      </c>
      <c r="V15" s="500"/>
    </row>
    <row r="16" spans="1:22" s="439" customFormat="1" ht="19.5" customHeight="1">
      <c r="A16" s="437" t="s">
        <v>776</v>
      </c>
      <c r="B16" s="437" t="s">
        <v>776</v>
      </c>
      <c r="C16" s="437" t="s">
        <v>3</v>
      </c>
      <c r="D16" s="499" t="s">
        <v>386</v>
      </c>
      <c r="E16" s="499"/>
      <c r="F16" s="500">
        <v>110000</v>
      </c>
      <c r="G16" s="500"/>
      <c r="H16" s="438">
        <v>0</v>
      </c>
      <c r="I16" s="438">
        <v>0</v>
      </c>
      <c r="J16" s="438">
        <v>0</v>
      </c>
      <c r="K16" s="438">
        <v>0</v>
      </c>
      <c r="L16" s="438">
        <v>0</v>
      </c>
      <c r="M16" s="438">
        <v>0</v>
      </c>
      <c r="N16" s="438">
        <v>0</v>
      </c>
      <c r="O16" s="438">
        <v>0</v>
      </c>
      <c r="P16" s="438">
        <v>0</v>
      </c>
      <c r="Q16" s="438">
        <v>110000</v>
      </c>
      <c r="R16" s="438">
        <v>110000</v>
      </c>
      <c r="S16" s="438">
        <v>0</v>
      </c>
      <c r="T16" s="438">
        <v>0</v>
      </c>
      <c r="U16" s="500">
        <v>0</v>
      </c>
      <c r="V16" s="500"/>
    </row>
    <row r="17" spans="1:22" s="439" customFormat="1" ht="36.75" customHeight="1">
      <c r="A17" s="437" t="s">
        <v>776</v>
      </c>
      <c r="B17" s="437" t="s">
        <v>776</v>
      </c>
      <c r="C17" s="437" t="s">
        <v>4</v>
      </c>
      <c r="D17" s="499" t="s">
        <v>0</v>
      </c>
      <c r="E17" s="499"/>
      <c r="F17" s="500">
        <v>204000</v>
      </c>
      <c r="G17" s="500"/>
      <c r="H17" s="438">
        <v>0</v>
      </c>
      <c r="I17" s="438">
        <v>0</v>
      </c>
      <c r="J17" s="438">
        <v>0</v>
      </c>
      <c r="K17" s="438">
        <v>0</v>
      </c>
      <c r="L17" s="438">
        <v>0</v>
      </c>
      <c r="M17" s="438">
        <v>0</v>
      </c>
      <c r="N17" s="438">
        <v>0</v>
      </c>
      <c r="O17" s="438">
        <v>0</v>
      </c>
      <c r="P17" s="438">
        <v>0</v>
      </c>
      <c r="Q17" s="438">
        <v>204000</v>
      </c>
      <c r="R17" s="438">
        <v>204000</v>
      </c>
      <c r="S17" s="438">
        <v>0</v>
      </c>
      <c r="T17" s="438">
        <v>0</v>
      </c>
      <c r="U17" s="500">
        <v>0</v>
      </c>
      <c r="V17" s="500"/>
    </row>
    <row r="18" spans="1:22" s="439" customFormat="1" ht="14.25" customHeight="1">
      <c r="A18" s="437" t="s">
        <v>776</v>
      </c>
      <c r="B18" s="437" t="s">
        <v>555</v>
      </c>
      <c r="C18" s="437" t="s">
        <v>776</v>
      </c>
      <c r="D18" s="499" t="s">
        <v>406</v>
      </c>
      <c r="E18" s="499"/>
      <c r="F18" s="500">
        <v>14400</v>
      </c>
      <c r="G18" s="500"/>
      <c r="H18" s="438">
        <v>14400</v>
      </c>
      <c r="I18" s="438">
        <v>14400</v>
      </c>
      <c r="J18" s="438">
        <v>0</v>
      </c>
      <c r="K18" s="438">
        <v>14400</v>
      </c>
      <c r="L18" s="438">
        <v>0</v>
      </c>
      <c r="M18" s="438">
        <v>0</v>
      </c>
      <c r="N18" s="438">
        <v>0</v>
      </c>
      <c r="O18" s="438">
        <v>0</v>
      </c>
      <c r="P18" s="438">
        <v>0</v>
      </c>
      <c r="Q18" s="438">
        <v>0</v>
      </c>
      <c r="R18" s="438">
        <v>0</v>
      </c>
      <c r="S18" s="438">
        <v>0</v>
      </c>
      <c r="T18" s="438">
        <v>0</v>
      </c>
      <c r="U18" s="500">
        <v>0</v>
      </c>
      <c r="V18" s="500"/>
    </row>
    <row r="19" spans="1:22" s="439" customFormat="1" ht="24.75" customHeight="1">
      <c r="A19" s="437" t="s">
        <v>776</v>
      </c>
      <c r="B19" s="437" t="s">
        <v>776</v>
      </c>
      <c r="C19" s="437" t="s">
        <v>781</v>
      </c>
      <c r="D19" s="499" t="s">
        <v>407</v>
      </c>
      <c r="E19" s="499"/>
      <c r="F19" s="500">
        <v>14400</v>
      </c>
      <c r="G19" s="500"/>
      <c r="H19" s="438">
        <v>14400</v>
      </c>
      <c r="I19" s="438">
        <v>14400</v>
      </c>
      <c r="J19" s="438">
        <v>0</v>
      </c>
      <c r="K19" s="438">
        <v>14400</v>
      </c>
      <c r="L19" s="438">
        <v>0</v>
      </c>
      <c r="M19" s="438">
        <v>0</v>
      </c>
      <c r="N19" s="438">
        <v>0</v>
      </c>
      <c r="O19" s="438">
        <v>0</v>
      </c>
      <c r="P19" s="438">
        <v>0</v>
      </c>
      <c r="Q19" s="438">
        <v>0</v>
      </c>
      <c r="R19" s="438">
        <v>0</v>
      </c>
      <c r="S19" s="438">
        <v>0</v>
      </c>
      <c r="T19" s="438">
        <v>0</v>
      </c>
      <c r="U19" s="500">
        <v>0</v>
      </c>
      <c r="V19" s="500"/>
    </row>
    <row r="20" spans="1:22" s="439" customFormat="1" ht="13.5" customHeight="1">
      <c r="A20" s="437" t="s">
        <v>776</v>
      </c>
      <c r="B20" s="437" t="s">
        <v>556</v>
      </c>
      <c r="C20" s="437" t="s">
        <v>776</v>
      </c>
      <c r="D20" s="499" t="s">
        <v>547</v>
      </c>
      <c r="E20" s="499"/>
      <c r="F20" s="500">
        <v>12000</v>
      </c>
      <c r="G20" s="500"/>
      <c r="H20" s="438">
        <v>12000</v>
      </c>
      <c r="I20" s="438">
        <v>12000</v>
      </c>
      <c r="J20" s="438">
        <v>0</v>
      </c>
      <c r="K20" s="438">
        <v>12000</v>
      </c>
      <c r="L20" s="438">
        <v>0</v>
      </c>
      <c r="M20" s="438">
        <v>0</v>
      </c>
      <c r="N20" s="438">
        <v>0</v>
      </c>
      <c r="O20" s="438">
        <v>0</v>
      </c>
      <c r="P20" s="438">
        <v>0</v>
      </c>
      <c r="Q20" s="438">
        <v>0</v>
      </c>
      <c r="R20" s="438">
        <v>0</v>
      </c>
      <c r="S20" s="438">
        <v>0</v>
      </c>
      <c r="T20" s="438">
        <v>0</v>
      </c>
      <c r="U20" s="500">
        <v>0</v>
      </c>
      <c r="V20" s="500"/>
    </row>
    <row r="21" spans="1:22" s="439" customFormat="1" ht="14.25" customHeight="1">
      <c r="A21" s="437" t="s">
        <v>776</v>
      </c>
      <c r="B21" s="437" t="s">
        <v>776</v>
      </c>
      <c r="C21" s="437" t="s">
        <v>782</v>
      </c>
      <c r="D21" s="499" t="s">
        <v>309</v>
      </c>
      <c r="E21" s="499"/>
      <c r="F21" s="500">
        <v>12000</v>
      </c>
      <c r="G21" s="500"/>
      <c r="H21" s="438">
        <v>12000</v>
      </c>
      <c r="I21" s="438">
        <v>12000</v>
      </c>
      <c r="J21" s="438">
        <v>0</v>
      </c>
      <c r="K21" s="438">
        <v>12000</v>
      </c>
      <c r="L21" s="438">
        <v>0</v>
      </c>
      <c r="M21" s="438">
        <v>0</v>
      </c>
      <c r="N21" s="438">
        <v>0</v>
      </c>
      <c r="O21" s="438">
        <v>0</v>
      </c>
      <c r="P21" s="438">
        <v>0</v>
      </c>
      <c r="Q21" s="438">
        <v>0</v>
      </c>
      <c r="R21" s="438">
        <v>0</v>
      </c>
      <c r="S21" s="438">
        <v>0</v>
      </c>
      <c r="T21" s="438">
        <v>0</v>
      </c>
      <c r="U21" s="500">
        <v>0</v>
      </c>
      <c r="V21" s="500"/>
    </row>
    <row r="22" spans="1:22" s="439" customFormat="1" ht="18" customHeight="1">
      <c r="A22" s="437" t="s">
        <v>47</v>
      </c>
      <c r="B22" s="437" t="s">
        <v>776</v>
      </c>
      <c r="C22" s="437" t="s">
        <v>776</v>
      </c>
      <c r="D22" s="499" t="s">
        <v>48</v>
      </c>
      <c r="E22" s="499"/>
      <c r="F22" s="500">
        <v>1113526</v>
      </c>
      <c r="G22" s="500"/>
      <c r="H22" s="438">
        <v>1113526</v>
      </c>
      <c r="I22" s="438">
        <v>770000</v>
      </c>
      <c r="J22" s="438">
        <v>0</v>
      </c>
      <c r="K22" s="438">
        <v>770000</v>
      </c>
      <c r="L22" s="438">
        <v>343526</v>
      </c>
      <c r="M22" s="438">
        <v>0</v>
      </c>
      <c r="N22" s="438">
        <v>0</v>
      </c>
      <c r="O22" s="438">
        <v>0</v>
      </c>
      <c r="P22" s="438">
        <v>0</v>
      </c>
      <c r="Q22" s="438">
        <v>0</v>
      </c>
      <c r="R22" s="438">
        <v>0</v>
      </c>
      <c r="S22" s="438">
        <v>0</v>
      </c>
      <c r="T22" s="438">
        <v>0</v>
      </c>
      <c r="U22" s="500">
        <v>0</v>
      </c>
      <c r="V22" s="500"/>
    </row>
    <row r="23" spans="1:22" s="439" customFormat="1" ht="13.5" customHeight="1">
      <c r="A23" s="437" t="s">
        <v>776</v>
      </c>
      <c r="B23" s="437" t="s">
        <v>49</v>
      </c>
      <c r="C23" s="437" t="s">
        <v>776</v>
      </c>
      <c r="D23" s="499" t="s">
        <v>50</v>
      </c>
      <c r="E23" s="499"/>
      <c r="F23" s="500">
        <v>1113526</v>
      </c>
      <c r="G23" s="500"/>
      <c r="H23" s="438">
        <v>1113526</v>
      </c>
      <c r="I23" s="438">
        <v>770000</v>
      </c>
      <c r="J23" s="438">
        <v>0</v>
      </c>
      <c r="K23" s="438">
        <v>770000</v>
      </c>
      <c r="L23" s="438">
        <v>343526</v>
      </c>
      <c r="M23" s="438">
        <v>0</v>
      </c>
      <c r="N23" s="438">
        <v>0</v>
      </c>
      <c r="O23" s="438">
        <v>0</v>
      </c>
      <c r="P23" s="438">
        <v>0</v>
      </c>
      <c r="Q23" s="438">
        <v>0</v>
      </c>
      <c r="R23" s="438">
        <v>0</v>
      </c>
      <c r="S23" s="438">
        <v>0</v>
      </c>
      <c r="T23" s="438">
        <v>0</v>
      </c>
      <c r="U23" s="500">
        <v>0</v>
      </c>
      <c r="V23" s="500"/>
    </row>
    <row r="24" spans="1:22" s="439" customFormat="1" ht="19.5" customHeight="1">
      <c r="A24" s="437" t="s">
        <v>776</v>
      </c>
      <c r="B24" s="437" t="s">
        <v>776</v>
      </c>
      <c r="C24" s="437" t="s">
        <v>780</v>
      </c>
      <c r="D24" s="499" t="s">
        <v>384</v>
      </c>
      <c r="E24" s="499"/>
      <c r="F24" s="500">
        <v>343526</v>
      </c>
      <c r="G24" s="500"/>
      <c r="H24" s="438">
        <v>343526</v>
      </c>
      <c r="I24" s="438">
        <v>0</v>
      </c>
      <c r="J24" s="438">
        <v>0</v>
      </c>
      <c r="K24" s="438">
        <v>0</v>
      </c>
      <c r="L24" s="438">
        <v>343526</v>
      </c>
      <c r="M24" s="438">
        <v>0</v>
      </c>
      <c r="N24" s="438">
        <v>0</v>
      </c>
      <c r="O24" s="438">
        <v>0</v>
      </c>
      <c r="P24" s="438">
        <v>0</v>
      </c>
      <c r="Q24" s="438">
        <v>0</v>
      </c>
      <c r="R24" s="438">
        <v>0</v>
      </c>
      <c r="S24" s="438">
        <v>0</v>
      </c>
      <c r="T24" s="438">
        <v>0</v>
      </c>
      <c r="U24" s="500">
        <v>0</v>
      </c>
      <c r="V24" s="500"/>
    </row>
    <row r="25" spans="1:22" s="439" customFormat="1" ht="11.25" customHeight="1">
      <c r="A25" s="437" t="s">
        <v>776</v>
      </c>
      <c r="B25" s="437" t="s">
        <v>776</v>
      </c>
      <c r="C25" s="437" t="s">
        <v>783</v>
      </c>
      <c r="D25" s="499" t="s">
        <v>295</v>
      </c>
      <c r="E25" s="499"/>
      <c r="F25" s="500">
        <v>770000</v>
      </c>
      <c r="G25" s="500"/>
      <c r="H25" s="438">
        <v>770000</v>
      </c>
      <c r="I25" s="438">
        <v>770000</v>
      </c>
      <c r="J25" s="438">
        <v>0</v>
      </c>
      <c r="K25" s="438">
        <v>770000</v>
      </c>
      <c r="L25" s="438">
        <v>0</v>
      </c>
      <c r="M25" s="438">
        <v>0</v>
      </c>
      <c r="N25" s="438">
        <v>0</v>
      </c>
      <c r="O25" s="438">
        <v>0</v>
      </c>
      <c r="P25" s="438">
        <v>0</v>
      </c>
      <c r="Q25" s="438">
        <v>0</v>
      </c>
      <c r="R25" s="438">
        <v>0</v>
      </c>
      <c r="S25" s="438">
        <v>0</v>
      </c>
      <c r="T25" s="438">
        <v>0</v>
      </c>
      <c r="U25" s="500">
        <v>0</v>
      </c>
      <c r="V25" s="500"/>
    </row>
    <row r="26" spans="1:22" s="439" customFormat="1" ht="11.25" customHeight="1">
      <c r="A26" s="437" t="s">
        <v>53</v>
      </c>
      <c r="B26" s="437" t="s">
        <v>776</v>
      </c>
      <c r="C26" s="437" t="s">
        <v>776</v>
      </c>
      <c r="D26" s="499" t="s">
        <v>54</v>
      </c>
      <c r="E26" s="499"/>
      <c r="F26" s="500">
        <v>1246284.64</v>
      </c>
      <c r="G26" s="500"/>
      <c r="H26" s="438">
        <v>496891.64</v>
      </c>
      <c r="I26" s="438">
        <v>154891.64</v>
      </c>
      <c r="J26" s="438">
        <v>0</v>
      </c>
      <c r="K26" s="438">
        <v>154891.64</v>
      </c>
      <c r="L26" s="438">
        <v>342000</v>
      </c>
      <c r="M26" s="438">
        <v>0</v>
      </c>
      <c r="N26" s="438">
        <v>0</v>
      </c>
      <c r="O26" s="438">
        <v>0</v>
      </c>
      <c r="P26" s="438">
        <v>0</v>
      </c>
      <c r="Q26" s="438">
        <v>749393</v>
      </c>
      <c r="R26" s="438">
        <v>749393</v>
      </c>
      <c r="S26" s="438">
        <v>0</v>
      </c>
      <c r="T26" s="438">
        <v>0</v>
      </c>
      <c r="U26" s="500">
        <v>0</v>
      </c>
      <c r="V26" s="500"/>
    </row>
    <row r="27" spans="1:22" s="439" customFormat="1" ht="11.25" customHeight="1">
      <c r="A27" s="437" t="s">
        <v>776</v>
      </c>
      <c r="B27" s="437" t="s">
        <v>509</v>
      </c>
      <c r="C27" s="437" t="s">
        <v>776</v>
      </c>
      <c r="D27" s="499" t="s">
        <v>373</v>
      </c>
      <c r="E27" s="499"/>
      <c r="F27" s="500">
        <v>107000</v>
      </c>
      <c r="G27" s="500"/>
      <c r="H27" s="438">
        <v>102000</v>
      </c>
      <c r="I27" s="438">
        <v>0</v>
      </c>
      <c r="J27" s="438">
        <v>0</v>
      </c>
      <c r="K27" s="438">
        <v>0</v>
      </c>
      <c r="L27" s="438">
        <v>102000</v>
      </c>
      <c r="M27" s="438">
        <v>0</v>
      </c>
      <c r="N27" s="438">
        <v>0</v>
      </c>
      <c r="O27" s="438">
        <v>0</v>
      </c>
      <c r="P27" s="438">
        <v>0</v>
      </c>
      <c r="Q27" s="438">
        <v>5000</v>
      </c>
      <c r="R27" s="438">
        <v>5000</v>
      </c>
      <c r="S27" s="438">
        <v>0</v>
      </c>
      <c r="T27" s="438">
        <v>0</v>
      </c>
      <c r="U27" s="500">
        <v>0</v>
      </c>
      <c r="V27" s="500"/>
    </row>
    <row r="28" spans="1:22" s="439" customFormat="1" ht="36" customHeight="1">
      <c r="A28" s="437" t="s">
        <v>776</v>
      </c>
      <c r="B28" s="437" t="s">
        <v>776</v>
      </c>
      <c r="C28" s="437" t="s">
        <v>784</v>
      </c>
      <c r="D28" s="499" t="s">
        <v>387</v>
      </c>
      <c r="E28" s="499"/>
      <c r="F28" s="500">
        <v>102000</v>
      </c>
      <c r="G28" s="500"/>
      <c r="H28" s="438">
        <v>102000</v>
      </c>
      <c r="I28" s="438">
        <v>0</v>
      </c>
      <c r="J28" s="438">
        <v>0</v>
      </c>
      <c r="K28" s="438">
        <v>0</v>
      </c>
      <c r="L28" s="438">
        <v>102000</v>
      </c>
      <c r="M28" s="438">
        <v>0</v>
      </c>
      <c r="N28" s="438">
        <v>0</v>
      </c>
      <c r="O28" s="438">
        <v>0</v>
      </c>
      <c r="P28" s="438">
        <v>0</v>
      </c>
      <c r="Q28" s="438">
        <v>0</v>
      </c>
      <c r="R28" s="438">
        <v>0</v>
      </c>
      <c r="S28" s="438">
        <v>0</v>
      </c>
      <c r="T28" s="438">
        <v>0</v>
      </c>
      <c r="U28" s="500">
        <v>0</v>
      </c>
      <c r="V28" s="500"/>
    </row>
    <row r="29" spans="1:22" s="439" customFormat="1" ht="17.25" customHeight="1">
      <c r="A29" s="437" t="s">
        <v>776</v>
      </c>
      <c r="B29" s="437" t="s">
        <v>776</v>
      </c>
      <c r="C29" s="437" t="s">
        <v>2</v>
      </c>
      <c r="D29" s="499" t="s">
        <v>385</v>
      </c>
      <c r="E29" s="499"/>
      <c r="F29" s="500">
        <v>5000</v>
      </c>
      <c r="G29" s="500"/>
      <c r="H29" s="438">
        <v>0</v>
      </c>
      <c r="I29" s="438">
        <v>0</v>
      </c>
      <c r="J29" s="438">
        <v>0</v>
      </c>
      <c r="K29" s="438">
        <v>0</v>
      </c>
      <c r="L29" s="438">
        <v>0</v>
      </c>
      <c r="M29" s="438">
        <v>0</v>
      </c>
      <c r="N29" s="438">
        <v>0</v>
      </c>
      <c r="O29" s="438">
        <v>0</v>
      </c>
      <c r="P29" s="438">
        <v>0</v>
      </c>
      <c r="Q29" s="438">
        <v>5000</v>
      </c>
      <c r="R29" s="438">
        <v>5000</v>
      </c>
      <c r="S29" s="438">
        <v>0</v>
      </c>
      <c r="T29" s="438">
        <v>0</v>
      </c>
      <c r="U29" s="500">
        <v>0</v>
      </c>
      <c r="V29" s="500"/>
    </row>
    <row r="30" spans="1:22" s="439" customFormat="1" ht="12" customHeight="1">
      <c r="A30" s="437" t="s">
        <v>776</v>
      </c>
      <c r="B30" s="437" t="s">
        <v>55</v>
      </c>
      <c r="C30" s="437" t="s">
        <v>776</v>
      </c>
      <c r="D30" s="499" t="s">
        <v>56</v>
      </c>
      <c r="E30" s="499"/>
      <c r="F30" s="500">
        <v>64362</v>
      </c>
      <c r="G30" s="500"/>
      <c r="H30" s="438">
        <v>64362</v>
      </c>
      <c r="I30" s="438">
        <v>64362</v>
      </c>
      <c r="J30" s="438">
        <v>0</v>
      </c>
      <c r="K30" s="438">
        <v>64362</v>
      </c>
      <c r="L30" s="438">
        <v>0</v>
      </c>
      <c r="M30" s="438">
        <v>0</v>
      </c>
      <c r="N30" s="438">
        <v>0</v>
      </c>
      <c r="O30" s="438">
        <v>0</v>
      </c>
      <c r="P30" s="438">
        <v>0</v>
      </c>
      <c r="Q30" s="438">
        <v>0</v>
      </c>
      <c r="R30" s="438">
        <v>0</v>
      </c>
      <c r="S30" s="438">
        <v>0</v>
      </c>
      <c r="T30" s="438">
        <v>0</v>
      </c>
      <c r="U30" s="500">
        <v>0</v>
      </c>
      <c r="V30" s="500"/>
    </row>
    <row r="31" spans="1:22" s="439" customFormat="1" ht="13.5" customHeight="1">
      <c r="A31" s="437" t="s">
        <v>776</v>
      </c>
      <c r="B31" s="437" t="s">
        <v>776</v>
      </c>
      <c r="C31" s="437" t="s">
        <v>785</v>
      </c>
      <c r="D31" s="499" t="s">
        <v>388</v>
      </c>
      <c r="E31" s="499"/>
      <c r="F31" s="500">
        <v>9362</v>
      </c>
      <c r="G31" s="500"/>
      <c r="H31" s="438">
        <v>9362</v>
      </c>
      <c r="I31" s="438">
        <v>9362</v>
      </c>
      <c r="J31" s="438">
        <v>0</v>
      </c>
      <c r="K31" s="438">
        <v>9362</v>
      </c>
      <c r="L31" s="438">
        <v>0</v>
      </c>
      <c r="M31" s="438">
        <v>0</v>
      </c>
      <c r="N31" s="438">
        <v>0</v>
      </c>
      <c r="O31" s="438">
        <v>0</v>
      </c>
      <c r="P31" s="438">
        <v>0</v>
      </c>
      <c r="Q31" s="438">
        <v>0</v>
      </c>
      <c r="R31" s="438">
        <v>0</v>
      </c>
      <c r="S31" s="438">
        <v>0</v>
      </c>
      <c r="T31" s="438">
        <v>0</v>
      </c>
      <c r="U31" s="500">
        <v>0</v>
      </c>
      <c r="V31" s="500"/>
    </row>
    <row r="32" spans="1:22" s="439" customFormat="1" ht="12" customHeight="1">
      <c r="A32" s="437" t="s">
        <v>776</v>
      </c>
      <c r="B32" s="437" t="s">
        <v>776</v>
      </c>
      <c r="C32" s="437" t="s">
        <v>779</v>
      </c>
      <c r="D32" s="499" t="s">
        <v>301</v>
      </c>
      <c r="E32" s="499"/>
      <c r="F32" s="500">
        <v>55000</v>
      </c>
      <c r="G32" s="500"/>
      <c r="H32" s="438">
        <v>55000</v>
      </c>
      <c r="I32" s="438">
        <v>55000</v>
      </c>
      <c r="J32" s="438">
        <v>0</v>
      </c>
      <c r="K32" s="438">
        <v>55000</v>
      </c>
      <c r="L32" s="438">
        <v>0</v>
      </c>
      <c r="M32" s="438">
        <v>0</v>
      </c>
      <c r="N32" s="438">
        <v>0</v>
      </c>
      <c r="O32" s="438">
        <v>0</v>
      </c>
      <c r="P32" s="438">
        <v>0</v>
      </c>
      <c r="Q32" s="438">
        <v>0</v>
      </c>
      <c r="R32" s="438">
        <v>0</v>
      </c>
      <c r="S32" s="438">
        <v>0</v>
      </c>
      <c r="T32" s="438">
        <v>0</v>
      </c>
      <c r="U32" s="500">
        <v>0</v>
      </c>
      <c r="V32" s="500"/>
    </row>
    <row r="33" spans="1:22" s="439" customFormat="1" ht="14.25" customHeight="1">
      <c r="A33" s="437" t="s">
        <v>776</v>
      </c>
      <c r="B33" s="437" t="s">
        <v>492</v>
      </c>
      <c r="C33" s="437" t="s">
        <v>776</v>
      </c>
      <c r="D33" s="499" t="s">
        <v>175</v>
      </c>
      <c r="E33" s="499"/>
      <c r="F33" s="500">
        <v>682153</v>
      </c>
      <c r="G33" s="500"/>
      <c r="H33" s="438">
        <v>281000</v>
      </c>
      <c r="I33" s="438">
        <v>41000</v>
      </c>
      <c r="J33" s="438">
        <v>0</v>
      </c>
      <c r="K33" s="438">
        <v>41000</v>
      </c>
      <c r="L33" s="438">
        <v>240000</v>
      </c>
      <c r="M33" s="438">
        <v>0</v>
      </c>
      <c r="N33" s="438">
        <v>0</v>
      </c>
      <c r="O33" s="438">
        <v>0</v>
      </c>
      <c r="P33" s="438">
        <v>0</v>
      </c>
      <c r="Q33" s="438">
        <v>401153</v>
      </c>
      <c r="R33" s="438">
        <v>401153</v>
      </c>
      <c r="S33" s="438">
        <v>0</v>
      </c>
      <c r="T33" s="438">
        <v>0</v>
      </c>
      <c r="U33" s="500">
        <v>0</v>
      </c>
      <c r="V33" s="500"/>
    </row>
    <row r="34" spans="1:6" s="408" customFormat="1" ht="11.25" customHeight="1">
      <c r="A34" s="502" t="s">
        <v>776</v>
      </c>
      <c r="B34" s="502"/>
      <c r="C34" s="502"/>
      <c r="D34" s="502"/>
      <c r="E34" s="503" t="s">
        <v>776</v>
      </c>
      <c r="F34" s="503"/>
    </row>
    <row r="35" spans="1:22" s="408" customFormat="1" ht="13.5" customHeight="1">
      <c r="A35" s="498" t="s">
        <v>32</v>
      </c>
      <c r="B35" s="498" t="s">
        <v>33</v>
      </c>
      <c r="C35" s="498" t="s">
        <v>34</v>
      </c>
      <c r="D35" s="498" t="s">
        <v>35</v>
      </c>
      <c r="E35" s="498"/>
      <c r="F35" s="498" t="s">
        <v>161</v>
      </c>
      <c r="G35" s="498"/>
      <c r="H35" s="498" t="s">
        <v>758</v>
      </c>
      <c r="I35" s="498"/>
      <c r="J35" s="498"/>
      <c r="K35" s="498"/>
      <c r="L35" s="498"/>
      <c r="M35" s="498"/>
      <c r="N35" s="498"/>
      <c r="O35" s="498"/>
      <c r="P35" s="498"/>
      <c r="Q35" s="498"/>
      <c r="R35" s="498"/>
      <c r="S35" s="498"/>
      <c r="T35" s="498"/>
      <c r="U35" s="498"/>
      <c r="V35" s="498"/>
    </row>
    <row r="36" spans="1:22" s="408" customFormat="1" ht="13.5" customHeight="1">
      <c r="A36" s="498"/>
      <c r="B36" s="498"/>
      <c r="C36" s="498"/>
      <c r="D36" s="498"/>
      <c r="E36" s="498"/>
      <c r="F36" s="498"/>
      <c r="G36" s="498"/>
      <c r="H36" s="498" t="s">
        <v>413</v>
      </c>
      <c r="I36" s="498" t="s">
        <v>162</v>
      </c>
      <c r="J36" s="498"/>
      <c r="K36" s="498"/>
      <c r="L36" s="498"/>
      <c r="M36" s="498"/>
      <c r="N36" s="498"/>
      <c r="O36" s="498"/>
      <c r="P36" s="498"/>
      <c r="Q36" s="498" t="s">
        <v>163</v>
      </c>
      <c r="R36" s="498" t="s">
        <v>162</v>
      </c>
      <c r="S36" s="498"/>
      <c r="T36" s="498"/>
      <c r="U36" s="498"/>
      <c r="V36" s="498"/>
    </row>
    <row r="37" spans="1:22" s="408" customFormat="1" ht="6.75" customHeight="1">
      <c r="A37" s="498"/>
      <c r="B37" s="498"/>
      <c r="C37" s="498"/>
      <c r="D37" s="498"/>
      <c r="E37" s="498"/>
      <c r="F37" s="498"/>
      <c r="G37" s="498"/>
      <c r="H37" s="498"/>
      <c r="I37" s="498" t="s">
        <v>166</v>
      </c>
      <c r="J37" s="498" t="s">
        <v>162</v>
      </c>
      <c r="K37" s="498"/>
      <c r="L37" s="498" t="s">
        <v>167</v>
      </c>
      <c r="M37" s="498" t="s">
        <v>168</v>
      </c>
      <c r="N37" s="498" t="s">
        <v>169</v>
      </c>
      <c r="O37" s="498" t="s">
        <v>759</v>
      </c>
      <c r="P37" s="498" t="s">
        <v>760</v>
      </c>
      <c r="Q37" s="498"/>
      <c r="R37" s="498" t="s">
        <v>164</v>
      </c>
      <c r="S37" s="422" t="s">
        <v>165</v>
      </c>
      <c r="T37" s="498" t="s">
        <v>761</v>
      </c>
      <c r="U37" s="498" t="s">
        <v>762</v>
      </c>
      <c r="V37" s="498"/>
    </row>
    <row r="38" spans="1:22" s="408" customFormat="1" ht="45" customHeight="1">
      <c r="A38" s="498"/>
      <c r="B38" s="498"/>
      <c r="C38" s="498"/>
      <c r="D38" s="498"/>
      <c r="E38" s="498"/>
      <c r="F38" s="498"/>
      <c r="G38" s="498"/>
      <c r="H38" s="498"/>
      <c r="I38" s="498"/>
      <c r="J38" s="422" t="s">
        <v>171</v>
      </c>
      <c r="K38" s="422" t="s">
        <v>172</v>
      </c>
      <c r="L38" s="498"/>
      <c r="M38" s="498"/>
      <c r="N38" s="498"/>
      <c r="O38" s="498"/>
      <c r="P38" s="498"/>
      <c r="Q38" s="498"/>
      <c r="R38" s="498"/>
      <c r="S38" s="422" t="s">
        <v>170</v>
      </c>
      <c r="T38" s="498"/>
      <c r="U38" s="498"/>
      <c r="V38" s="498"/>
    </row>
    <row r="39" spans="1:22" s="436" customFormat="1" ht="6.75" customHeight="1">
      <c r="A39" s="422" t="s">
        <v>36</v>
      </c>
      <c r="B39" s="422" t="s">
        <v>37</v>
      </c>
      <c r="C39" s="422" t="s">
        <v>38</v>
      </c>
      <c r="D39" s="498" t="s">
        <v>39</v>
      </c>
      <c r="E39" s="498"/>
      <c r="F39" s="498" t="s">
        <v>40</v>
      </c>
      <c r="G39" s="498"/>
      <c r="H39" s="422" t="s">
        <v>763</v>
      </c>
      <c r="I39" s="422" t="s">
        <v>764</v>
      </c>
      <c r="J39" s="422" t="s">
        <v>765</v>
      </c>
      <c r="K39" s="422" t="s">
        <v>766</v>
      </c>
      <c r="L39" s="422" t="s">
        <v>767</v>
      </c>
      <c r="M39" s="422" t="s">
        <v>768</v>
      </c>
      <c r="N39" s="422" t="s">
        <v>769</v>
      </c>
      <c r="O39" s="422" t="s">
        <v>770</v>
      </c>
      <c r="P39" s="422" t="s">
        <v>771</v>
      </c>
      <c r="Q39" s="422" t="s">
        <v>772</v>
      </c>
      <c r="R39" s="422" t="s">
        <v>773</v>
      </c>
      <c r="S39" s="422" t="s">
        <v>774</v>
      </c>
      <c r="T39" s="422" t="s">
        <v>775</v>
      </c>
      <c r="U39" s="501" t="s">
        <v>776</v>
      </c>
      <c r="V39" s="501"/>
    </row>
    <row r="40" spans="1:22" s="439" customFormat="1" ht="19.5" customHeight="1">
      <c r="A40" s="437" t="s">
        <v>776</v>
      </c>
      <c r="B40" s="437" t="s">
        <v>776</v>
      </c>
      <c r="C40" s="437" t="s">
        <v>780</v>
      </c>
      <c r="D40" s="499" t="s">
        <v>384</v>
      </c>
      <c r="E40" s="499"/>
      <c r="F40" s="500">
        <v>240000</v>
      </c>
      <c r="G40" s="500"/>
      <c r="H40" s="438">
        <v>240000</v>
      </c>
      <c r="I40" s="438">
        <v>0</v>
      </c>
      <c r="J40" s="438">
        <v>0</v>
      </c>
      <c r="K40" s="438">
        <v>0</v>
      </c>
      <c r="L40" s="438">
        <v>240000</v>
      </c>
      <c r="M40" s="438">
        <v>0</v>
      </c>
      <c r="N40" s="438">
        <v>0</v>
      </c>
      <c r="O40" s="438">
        <v>0</v>
      </c>
      <c r="P40" s="438">
        <v>0</v>
      </c>
      <c r="Q40" s="438">
        <v>0</v>
      </c>
      <c r="R40" s="438">
        <v>0</v>
      </c>
      <c r="S40" s="438">
        <v>0</v>
      </c>
      <c r="T40" s="438">
        <v>0</v>
      </c>
      <c r="U40" s="500">
        <v>0</v>
      </c>
      <c r="V40" s="500"/>
    </row>
    <row r="41" spans="1:22" s="439" customFormat="1" ht="12" customHeight="1">
      <c r="A41" s="437" t="s">
        <v>776</v>
      </c>
      <c r="B41" s="437" t="s">
        <v>776</v>
      </c>
      <c r="C41" s="437" t="s">
        <v>785</v>
      </c>
      <c r="D41" s="499" t="s">
        <v>388</v>
      </c>
      <c r="E41" s="499"/>
      <c r="F41" s="500">
        <v>9000</v>
      </c>
      <c r="G41" s="500"/>
      <c r="H41" s="438">
        <v>9000</v>
      </c>
      <c r="I41" s="438">
        <v>9000</v>
      </c>
      <c r="J41" s="438">
        <v>0</v>
      </c>
      <c r="K41" s="438">
        <v>9000</v>
      </c>
      <c r="L41" s="438">
        <v>0</v>
      </c>
      <c r="M41" s="438">
        <v>0</v>
      </c>
      <c r="N41" s="438">
        <v>0</v>
      </c>
      <c r="O41" s="438">
        <v>0</v>
      </c>
      <c r="P41" s="438">
        <v>0</v>
      </c>
      <c r="Q41" s="438">
        <v>0</v>
      </c>
      <c r="R41" s="438">
        <v>0</v>
      </c>
      <c r="S41" s="438">
        <v>0</v>
      </c>
      <c r="T41" s="438">
        <v>0</v>
      </c>
      <c r="U41" s="500">
        <v>0</v>
      </c>
      <c r="V41" s="500"/>
    </row>
    <row r="42" spans="1:22" s="439" customFormat="1" ht="12" customHeight="1">
      <c r="A42" s="437" t="s">
        <v>776</v>
      </c>
      <c r="B42" s="437" t="s">
        <v>776</v>
      </c>
      <c r="C42" s="437" t="s">
        <v>786</v>
      </c>
      <c r="D42" s="499" t="s">
        <v>390</v>
      </c>
      <c r="E42" s="499"/>
      <c r="F42" s="500">
        <v>25000</v>
      </c>
      <c r="G42" s="500"/>
      <c r="H42" s="438">
        <v>25000</v>
      </c>
      <c r="I42" s="438">
        <v>25000</v>
      </c>
      <c r="J42" s="438">
        <v>0</v>
      </c>
      <c r="K42" s="438">
        <v>25000</v>
      </c>
      <c r="L42" s="438">
        <v>0</v>
      </c>
      <c r="M42" s="438">
        <v>0</v>
      </c>
      <c r="N42" s="438">
        <v>0</v>
      </c>
      <c r="O42" s="438">
        <v>0</v>
      </c>
      <c r="P42" s="438">
        <v>0</v>
      </c>
      <c r="Q42" s="438">
        <v>0</v>
      </c>
      <c r="R42" s="438">
        <v>0</v>
      </c>
      <c r="S42" s="438">
        <v>0</v>
      </c>
      <c r="T42" s="438">
        <v>0</v>
      </c>
      <c r="U42" s="500">
        <v>0</v>
      </c>
      <c r="V42" s="500"/>
    </row>
    <row r="43" spans="1:22" s="439" customFormat="1" ht="12" customHeight="1">
      <c r="A43" s="437" t="s">
        <v>776</v>
      </c>
      <c r="B43" s="437" t="s">
        <v>776</v>
      </c>
      <c r="C43" s="437" t="s">
        <v>779</v>
      </c>
      <c r="D43" s="499" t="s">
        <v>301</v>
      </c>
      <c r="E43" s="499"/>
      <c r="F43" s="500">
        <v>7000</v>
      </c>
      <c r="G43" s="500"/>
      <c r="H43" s="438">
        <v>7000</v>
      </c>
      <c r="I43" s="438">
        <v>7000</v>
      </c>
      <c r="J43" s="438">
        <v>0</v>
      </c>
      <c r="K43" s="438">
        <v>7000</v>
      </c>
      <c r="L43" s="438">
        <v>0</v>
      </c>
      <c r="M43" s="438">
        <v>0</v>
      </c>
      <c r="N43" s="438">
        <v>0</v>
      </c>
      <c r="O43" s="438">
        <v>0</v>
      </c>
      <c r="P43" s="438">
        <v>0</v>
      </c>
      <c r="Q43" s="438">
        <v>0</v>
      </c>
      <c r="R43" s="438">
        <v>0</v>
      </c>
      <c r="S43" s="438">
        <v>0</v>
      </c>
      <c r="T43" s="438">
        <v>0</v>
      </c>
      <c r="U43" s="500">
        <v>0</v>
      </c>
      <c r="V43" s="500"/>
    </row>
    <row r="44" spans="1:22" s="439" customFormat="1" ht="16.5" customHeight="1">
      <c r="A44" s="437" t="s">
        <v>776</v>
      </c>
      <c r="B44" s="437" t="s">
        <v>776</v>
      </c>
      <c r="C44" s="437" t="s">
        <v>2</v>
      </c>
      <c r="D44" s="499" t="s">
        <v>385</v>
      </c>
      <c r="E44" s="499"/>
      <c r="F44" s="500">
        <v>401153</v>
      </c>
      <c r="G44" s="500"/>
      <c r="H44" s="438">
        <v>0</v>
      </c>
      <c r="I44" s="438">
        <v>0</v>
      </c>
      <c r="J44" s="438">
        <v>0</v>
      </c>
      <c r="K44" s="438">
        <v>0</v>
      </c>
      <c r="L44" s="438">
        <v>0</v>
      </c>
      <c r="M44" s="438">
        <v>0</v>
      </c>
      <c r="N44" s="438">
        <v>0</v>
      </c>
      <c r="O44" s="438">
        <v>0</v>
      </c>
      <c r="P44" s="438">
        <v>0</v>
      </c>
      <c r="Q44" s="438">
        <v>401153</v>
      </c>
      <c r="R44" s="438">
        <v>401153</v>
      </c>
      <c r="S44" s="438">
        <v>0</v>
      </c>
      <c r="T44" s="438">
        <v>0</v>
      </c>
      <c r="U44" s="500">
        <v>0</v>
      </c>
      <c r="V44" s="500"/>
    </row>
    <row r="45" spans="1:22" s="439" customFormat="1" ht="12.75" customHeight="1">
      <c r="A45" s="437" t="s">
        <v>776</v>
      </c>
      <c r="B45" s="437" t="s">
        <v>457</v>
      </c>
      <c r="C45" s="437" t="s">
        <v>776</v>
      </c>
      <c r="D45" s="499" t="s">
        <v>885</v>
      </c>
      <c r="E45" s="499"/>
      <c r="F45" s="500">
        <v>392769.64</v>
      </c>
      <c r="G45" s="500"/>
      <c r="H45" s="438">
        <v>49529.64</v>
      </c>
      <c r="I45" s="438">
        <v>49529.64</v>
      </c>
      <c r="J45" s="438">
        <v>0</v>
      </c>
      <c r="K45" s="438">
        <v>49529.64</v>
      </c>
      <c r="L45" s="438">
        <v>0</v>
      </c>
      <c r="M45" s="438">
        <v>0</v>
      </c>
      <c r="N45" s="438">
        <v>0</v>
      </c>
      <c r="O45" s="438">
        <v>0</v>
      </c>
      <c r="P45" s="438">
        <v>0</v>
      </c>
      <c r="Q45" s="438">
        <v>343240</v>
      </c>
      <c r="R45" s="438">
        <v>343240</v>
      </c>
      <c r="S45" s="438">
        <v>0</v>
      </c>
      <c r="T45" s="438">
        <v>0</v>
      </c>
      <c r="U45" s="500">
        <v>0</v>
      </c>
      <c r="V45" s="500"/>
    </row>
    <row r="46" spans="1:22" s="439" customFormat="1" ht="12" customHeight="1">
      <c r="A46" s="437" t="s">
        <v>776</v>
      </c>
      <c r="B46" s="437" t="s">
        <v>776</v>
      </c>
      <c r="C46" s="437" t="s">
        <v>785</v>
      </c>
      <c r="D46" s="499" t="s">
        <v>388</v>
      </c>
      <c r="E46" s="499"/>
      <c r="F46" s="500">
        <v>19529.64</v>
      </c>
      <c r="G46" s="500"/>
      <c r="H46" s="438">
        <v>19529.64</v>
      </c>
      <c r="I46" s="438">
        <v>19529.64</v>
      </c>
      <c r="J46" s="438">
        <v>0</v>
      </c>
      <c r="K46" s="438">
        <v>19529.64</v>
      </c>
      <c r="L46" s="438">
        <v>0</v>
      </c>
      <c r="M46" s="438">
        <v>0</v>
      </c>
      <c r="N46" s="438">
        <v>0</v>
      </c>
      <c r="O46" s="438">
        <v>0</v>
      </c>
      <c r="P46" s="438">
        <v>0</v>
      </c>
      <c r="Q46" s="438">
        <v>0</v>
      </c>
      <c r="R46" s="438">
        <v>0</v>
      </c>
      <c r="S46" s="438">
        <v>0</v>
      </c>
      <c r="T46" s="438">
        <v>0</v>
      </c>
      <c r="U46" s="500">
        <v>0</v>
      </c>
      <c r="V46" s="500"/>
    </row>
    <row r="47" spans="1:22" s="439" customFormat="1" ht="12" customHeight="1">
      <c r="A47" s="437" t="s">
        <v>776</v>
      </c>
      <c r="B47" s="437" t="s">
        <v>776</v>
      </c>
      <c r="C47" s="437" t="s">
        <v>786</v>
      </c>
      <c r="D47" s="499" t="s">
        <v>390</v>
      </c>
      <c r="E47" s="499"/>
      <c r="F47" s="500">
        <v>10000</v>
      </c>
      <c r="G47" s="500"/>
      <c r="H47" s="438">
        <v>10000</v>
      </c>
      <c r="I47" s="438">
        <v>10000</v>
      </c>
      <c r="J47" s="438">
        <v>0</v>
      </c>
      <c r="K47" s="438">
        <v>10000</v>
      </c>
      <c r="L47" s="438">
        <v>0</v>
      </c>
      <c r="M47" s="438">
        <v>0</v>
      </c>
      <c r="N47" s="438">
        <v>0</v>
      </c>
      <c r="O47" s="438">
        <v>0</v>
      </c>
      <c r="P47" s="438">
        <v>0</v>
      </c>
      <c r="Q47" s="438">
        <v>0</v>
      </c>
      <c r="R47" s="438">
        <v>0</v>
      </c>
      <c r="S47" s="438">
        <v>0</v>
      </c>
      <c r="T47" s="438">
        <v>0</v>
      </c>
      <c r="U47" s="500">
        <v>0</v>
      </c>
      <c r="V47" s="500"/>
    </row>
    <row r="48" spans="1:22" s="439" customFormat="1" ht="12" customHeight="1">
      <c r="A48" s="437" t="s">
        <v>776</v>
      </c>
      <c r="B48" s="437" t="s">
        <v>776</v>
      </c>
      <c r="C48" s="437" t="s">
        <v>779</v>
      </c>
      <c r="D48" s="499" t="s">
        <v>301</v>
      </c>
      <c r="E48" s="499"/>
      <c r="F48" s="500">
        <v>20000</v>
      </c>
      <c r="G48" s="500"/>
      <c r="H48" s="438">
        <v>20000</v>
      </c>
      <c r="I48" s="438">
        <v>20000</v>
      </c>
      <c r="J48" s="438">
        <v>0</v>
      </c>
      <c r="K48" s="438">
        <v>20000</v>
      </c>
      <c r="L48" s="438">
        <v>0</v>
      </c>
      <c r="M48" s="438">
        <v>0</v>
      </c>
      <c r="N48" s="438">
        <v>0</v>
      </c>
      <c r="O48" s="438">
        <v>0</v>
      </c>
      <c r="P48" s="438">
        <v>0</v>
      </c>
      <c r="Q48" s="438">
        <v>0</v>
      </c>
      <c r="R48" s="438">
        <v>0</v>
      </c>
      <c r="S48" s="438">
        <v>0</v>
      </c>
      <c r="T48" s="438">
        <v>0</v>
      </c>
      <c r="U48" s="500">
        <v>0</v>
      </c>
      <c r="V48" s="500"/>
    </row>
    <row r="49" spans="1:22" s="439" customFormat="1" ht="18" customHeight="1">
      <c r="A49" s="437" t="s">
        <v>776</v>
      </c>
      <c r="B49" s="437" t="s">
        <v>776</v>
      </c>
      <c r="C49" s="437" t="s">
        <v>2</v>
      </c>
      <c r="D49" s="499" t="s">
        <v>385</v>
      </c>
      <c r="E49" s="499"/>
      <c r="F49" s="500">
        <v>343240</v>
      </c>
      <c r="G49" s="500"/>
      <c r="H49" s="438">
        <v>0</v>
      </c>
      <c r="I49" s="438">
        <v>0</v>
      </c>
      <c r="J49" s="438">
        <v>0</v>
      </c>
      <c r="K49" s="438">
        <v>0</v>
      </c>
      <c r="L49" s="438">
        <v>0</v>
      </c>
      <c r="M49" s="438">
        <v>0</v>
      </c>
      <c r="N49" s="438">
        <v>0</v>
      </c>
      <c r="O49" s="438">
        <v>0</v>
      </c>
      <c r="P49" s="438">
        <v>0</v>
      </c>
      <c r="Q49" s="438">
        <v>343240</v>
      </c>
      <c r="R49" s="438">
        <v>343240</v>
      </c>
      <c r="S49" s="438">
        <v>0</v>
      </c>
      <c r="T49" s="438">
        <v>0</v>
      </c>
      <c r="U49" s="500">
        <v>0</v>
      </c>
      <c r="V49" s="500"/>
    </row>
    <row r="50" spans="1:22" s="439" customFormat="1" ht="12" customHeight="1">
      <c r="A50" s="437" t="s">
        <v>59</v>
      </c>
      <c r="B50" s="437" t="s">
        <v>776</v>
      </c>
      <c r="C50" s="437" t="s">
        <v>776</v>
      </c>
      <c r="D50" s="499" t="s">
        <v>60</v>
      </c>
      <c r="E50" s="499"/>
      <c r="F50" s="500">
        <v>702535</v>
      </c>
      <c r="G50" s="500"/>
      <c r="H50" s="438">
        <v>562535</v>
      </c>
      <c r="I50" s="438">
        <v>328200</v>
      </c>
      <c r="J50" s="438">
        <v>0</v>
      </c>
      <c r="K50" s="438">
        <v>328200</v>
      </c>
      <c r="L50" s="438">
        <v>234335</v>
      </c>
      <c r="M50" s="438">
        <v>0</v>
      </c>
      <c r="N50" s="438">
        <v>0</v>
      </c>
      <c r="O50" s="438">
        <v>0</v>
      </c>
      <c r="P50" s="438">
        <v>0</v>
      </c>
      <c r="Q50" s="438">
        <v>140000</v>
      </c>
      <c r="R50" s="438">
        <v>140000</v>
      </c>
      <c r="S50" s="438">
        <v>0</v>
      </c>
      <c r="T50" s="438">
        <v>0</v>
      </c>
      <c r="U50" s="500">
        <v>0</v>
      </c>
      <c r="V50" s="500"/>
    </row>
    <row r="51" spans="1:22" s="439" customFormat="1" ht="18" customHeight="1">
      <c r="A51" s="437" t="s">
        <v>776</v>
      </c>
      <c r="B51" s="437" t="s">
        <v>787</v>
      </c>
      <c r="C51" s="437" t="s">
        <v>776</v>
      </c>
      <c r="D51" s="499" t="s">
        <v>176</v>
      </c>
      <c r="E51" s="499"/>
      <c r="F51" s="500">
        <v>247535</v>
      </c>
      <c r="G51" s="500"/>
      <c r="H51" s="438">
        <v>247535</v>
      </c>
      <c r="I51" s="438">
        <v>13200</v>
      </c>
      <c r="J51" s="438">
        <v>0</v>
      </c>
      <c r="K51" s="438">
        <v>13200</v>
      </c>
      <c r="L51" s="438">
        <v>234335</v>
      </c>
      <c r="M51" s="438">
        <v>0</v>
      </c>
      <c r="N51" s="438">
        <v>0</v>
      </c>
      <c r="O51" s="438">
        <v>0</v>
      </c>
      <c r="P51" s="438">
        <v>0</v>
      </c>
      <c r="Q51" s="438">
        <v>0</v>
      </c>
      <c r="R51" s="438">
        <v>0</v>
      </c>
      <c r="S51" s="438">
        <v>0</v>
      </c>
      <c r="T51" s="438">
        <v>0</v>
      </c>
      <c r="U51" s="500">
        <v>0</v>
      </c>
      <c r="V51" s="500"/>
    </row>
    <row r="52" spans="1:22" s="439" customFormat="1" ht="16.5" customHeight="1">
      <c r="A52" s="437" t="s">
        <v>776</v>
      </c>
      <c r="B52" s="437" t="s">
        <v>776</v>
      </c>
      <c r="C52" s="437" t="s">
        <v>780</v>
      </c>
      <c r="D52" s="499" t="s">
        <v>384</v>
      </c>
      <c r="E52" s="499"/>
      <c r="F52" s="500">
        <v>234335</v>
      </c>
      <c r="G52" s="500"/>
      <c r="H52" s="438">
        <v>234335</v>
      </c>
      <c r="I52" s="438">
        <v>0</v>
      </c>
      <c r="J52" s="438">
        <v>0</v>
      </c>
      <c r="K52" s="438">
        <v>0</v>
      </c>
      <c r="L52" s="438">
        <v>234335</v>
      </c>
      <c r="M52" s="438">
        <v>0</v>
      </c>
      <c r="N52" s="438">
        <v>0</v>
      </c>
      <c r="O52" s="438">
        <v>0</v>
      </c>
      <c r="P52" s="438">
        <v>0</v>
      </c>
      <c r="Q52" s="438">
        <v>0</v>
      </c>
      <c r="R52" s="438">
        <v>0</v>
      </c>
      <c r="S52" s="438">
        <v>0</v>
      </c>
      <c r="T52" s="438">
        <v>0</v>
      </c>
      <c r="U52" s="500">
        <v>0</v>
      </c>
      <c r="V52" s="500"/>
    </row>
    <row r="53" spans="1:22" s="439" customFormat="1" ht="12.75" customHeight="1">
      <c r="A53" s="437" t="s">
        <v>776</v>
      </c>
      <c r="B53" s="437" t="s">
        <v>776</v>
      </c>
      <c r="C53" s="437" t="s">
        <v>786</v>
      </c>
      <c r="D53" s="499" t="s">
        <v>390</v>
      </c>
      <c r="E53" s="499"/>
      <c r="F53" s="500">
        <v>3200</v>
      </c>
      <c r="G53" s="500"/>
      <c r="H53" s="438">
        <v>3200</v>
      </c>
      <c r="I53" s="438">
        <v>3200</v>
      </c>
      <c r="J53" s="438">
        <v>0</v>
      </c>
      <c r="K53" s="438">
        <v>3200</v>
      </c>
      <c r="L53" s="438">
        <v>0</v>
      </c>
      <c r="M53" s="438">
        <v>0</v>
      </c>
      <c r="N53" s="438">
        <v>0</v>
      </c>
      <c r="O53" s="438">
        <v>0</v>
      </c>
      <c r="P53" s="438">
        <v>0</v>
      </c>
      <c r="Q53" s="438">
        <v>0</v>
      </c>
      <c r="R53" s="438">
        <v>0</v>
      </c>
      <c r="S53" s="438">
        <v>0</v>
      </c>
      <c r="T53" s="438">
        <v>0</v>
      </c>
      <c r="U53" s="500">
        <v>0</v>
      </c>
      <c r="V53" s="500"/>
    </row>
    <row r="54" spans="1:22" s="439" customFormat="1" ht="16.5" customHeight="1">
      <c r="A54" s="437" t="s">
        <v>776</v>
      </c>
      <c r="B54" s="437" t="s">
        <v>776</v>
      </c>
      <c r="C54" s="437" t="s">
        <v>788</v>
      </c>
      <c r="D54" s="499" t="s">
        <v>548</v>
      </c>
      <c r="E54" s="499"/>
      <c r="F54" s="500">
        <v>4000</v>
      </c>
      <c r="G54" s="500"/>
      <c r="H54" s="438">
        <v>4000</v>
      </c>
      <c r="I54" s="438">
        <v>4000</v>
      </c>
      <c r="J54" s="438">
        <v>0</v>
      </c>
      <c r="K54" s="438">
        <v>4000</v>
      </c>
      <c r="L54" s="438">
        <v>0</v>
      </c>
      <c r="M54" s="438">
        <v>0</v>
      </c>
      <c r="N54" s="438">
        <v>0</v>
      </c>
      <c r="O54" s="438">
        <v>0</v>
      </c>
      <c r="P54" s="438">
        <v>0</v>
      </c>
      <c r="Q54" s="438">
        <v>0</v>
      </c>
      <c r="R54" s="438">
        <v>0</v>
      </c>
      <c r="S54" s="438">
        <v>0</v>
      </c>
      <c r="T54" s="438">
        <v>0</v>
      </c>
      <c r="U54" s="500">
        <v>0</v>
      </c>
      <c r="V54" s="500"/>
    </row>
    <row r="55" spans="1:22" s="439" customFormat="1" ht="16.5" customHeight="1">
      <c r="A55" s="437" t="s">
        <v>776</v>
      </c>
      <c r="B55" s="437" t="s">
        <v>776</v>
      </c>
      <c r="C55" s="437" t="s">
        <v>789</v>
      </c>
      <c r="D55" s="499" t="s">
        <v>549</v>
      </c>
      <c r="E55" s="499"/>
      <c r="F55" s="500">
        <v>6000</v>
      </c>
      <c r="G55" s="500"/>
      <c r="H55" s="438">
        <v>6000</v>
      </c>
      <c r="I55" s="438">
        <v>6000</v>
      </c>
      <c r="J55" s="438">
        <v>0</v>
      </c>
      <c r="K55" s="438">
        <v>6000</v>
      </c>
      <c r="L55" s="438">
        <v>0</v>
      </c>
      <c r="M55" s="438">
        <v>0</v>
      </c>
      <c r="N55" s="438">
        <v>0</v>
      </c>
      <c r="O55" s="438">
        <v>0</v>
      </c>
      <c r="P55" s="438">
        <v>0</v>
      </c>
      <c r="Q55" s="438">
        <v>0</v>
      </c>
      <c r="R55" s="438">
        <v>0</v>
      </c>
      <c r="S55" s="438">
        <v>0</v>
      </c>
      <c r="T55" s="438">
        <v>0</v>
      </c>
      <c r="U55" s="500">
        <v>0</v>
      </c>
      <c r="V55" s="500"/>
    </row>
    <row r="56" spans="1:22" s="439" customFormat="1" ht="13.5" customHeight="1">
      <c r="A56" s="437" t="s">
        <v>776</v>
      </c>
      <c r="B56" s="437" t="s">
        <v>61</v>
      </c>
      <c r="C56" s="437" t="s">
        <v>776</v>
      </c>
      <c r="D56" s="499" t="s">
        <v>62</v>
      </c>
      <c r="E56" s="499"/>
      <c r="F56" s="500">
        <v>435000</v>
      </c>
      <c r="G56" s="500"/>
      <c r="H56" s="438">
        <v>315000</v>
      </c>
      <c r="I56" s="438">
        <v>315000</v>
      </c>
      <c r="J56" s="438">
        <v>0</v>
      </c>
      <c r="K56" s="438">
        <v>315000</v>
      </c>
      <c r="L56" s="438">
        <v>0</v>
      </c>
      <c r="M56" s="438">
        <v>0</v>
      </c>
      <c r="N56" s="438">
        <v>0</v>
      </c>
      <c r="O56" s="438">
        <v>0</v>
      </c>
      <c r="P56" s="438">
        <v>0</v>
      </c>
      <c r="Q56" s="438">
        <v>120000</v>
      </c>
      <c r="R56" s="438">
        <v>120000</v>
      </c>
      <c r="S56" s="438">
        <v>0</v>
      </c>
      <c r="T56" s="438">
        <v>0</v>
      </c>
      <c r="U56" s="500">
        <v>0</v>
      </c>
      <c r="V56" s="500"/>
    </row>
    <row r="57" spans="1:22" s="439" customFormat="1" ht="14.25" customHeight="1">
      <c r="A57" s="437" t="s">
        <v>776</v>
      </c>
      <c r="B57" s="437" t="s">
        <v>776</v>
      </c>
      <c r="C57" s="437" t="s">
        <v>779</v>
      </c>
      <c r="D57" s="499" t="s">
        <v>301</v>
      </c>
      <c r="E57" s="499"/>
      <c r="F57" s="500">
        <v>256000</v>
      </c>
      <c r="G57" s="500"/>
      <c r="H57" s="438">
        <v>256000</v>
      </c>
      <c r="I57" s="438">
        <v>256000</v>
      </c>
      <c r="J57" s="438">
        <v>0</v>
      </c>
      <c r="K57" s="438">
        <v>256000</v>
      </c>
      <c r="L57" s="438">
        <v>0</v>
      </c>
      <c r="M57" s="438">
        <v>0</v>
      </c>
      <c r="N57" s="438">
        <v>0</v>
      </c>
      <c r="O57" s="438">
        <v>0</v>
      </c>
      <c r="P57" s="438">
        <v>0</v>
      </c>
      <c r="Q57" s="438">
        <v>0</v>
      </c>
      <c r="R57" s="438">
        <v>0</v>
      </c>
      <c r="S57" s="438">
        <v>0</v>
      </c>
      <c r="T57" s="438">
        <v>0</v>
      </c>
      <c r="U57" s="500">
        <v>0</v>
      </c>
      <c r="V57" s="500"/>
    </row>
    <row r="58" spans="1:22" s="439" customFormat="1" ht="16.5" customHeight="1">
      <c r="A58" s="437" t="s">
        <v>776</v>
      </c>
      <c r="B58" s="437" t="s">
        <v>776</v>
      </c>
      <c r="C58" s="437" t="s">
        <v>790</v>
      </c>
      <c r="D58" s="499" t="s">
        <v>305</v>
      </c>
      <c r="E58" s="499"/>
      <c r="F58" s="500">
        <v>30000</v>
      </c>
      <c r="G58" s="500"/>
      <c r="H58" s="438">
        <v>30000</v>
      </c>
      <c r="I58" s="438">
        <v>30000</v>
      </c>
      <c r="J58" s="438">
        <v>0</v>
      </c>
      <c r="K58" s="438">
        <v>30000</v>
      </c>
      <c r="L58" s="438">
        <v>0</v>
      </c>
      <c r="M58" s="438">
        <v>0</v>
      </c>
      <c r="N58" s="438">
        <v>0</v>
      </c>
      <c r="O58" s="438">
        <v>0</v>
      </c>
      <c r="P58" s="438">
        <v>0</v>
      </c>
      <c r="Q58" s="438">
        <v>0</v>
      </c>
      <c r="R58" s="438">
        <v>0</v>
      </c>
      <c r="S58" s="438">
        <v>0</v>
      </c>
      <c r="T58" s="438">
        <v>0</v>
      </c>
      <c r="U58" s="500">
        <v>0</v>
      </c>
      <c r="V58" s="500"/>
    </row>
    <row r="59" spans="1:22" s="439" customFormat="1" ht="12" customHeight="1">
      <c r="A59" s="437" t="s">
        <v>776</v>
      </c>
      <c r="B59" s="437" t="s">
        <v>776</v>
      </c>
      <c r="C59" s="437" t="s">
        <v>782</v>
      </c>
      <c r="D59" s="499" t="s">
        <v>309</v>
      </c>
      <c r="E59" s="499"/>
      <c r="F59" s="500">
        <v>25000</v>
      </c>
      <c r="G59" s="500"/>
      <c r="H59" s="438">
        <v>25000</v>
      </c>
      <c r="I59" s="438">
        <v>25000</v>
      </c>
      <c r="J59" s="438">
        <v>0</v>
      </c>
      <c r="K59" s="438">
        <v>25000</v>
      </c>
      <c r="L59" s="438">
        <v>0</v>
      </c>
      <c r="M59" s="438">
        <v>0</v>
      </c>
      <c r="N59" s="438">
        <v>0</v>
      </c>
      <c r="O59" s="438">
        <v>0</v>
      </c>
      <c r="P59" s="438">
        <v>0</v>
      </c>
      <c r="Q59" s="438">
        <v>0</v>
      </c>
      <c r="R59" s="438">
        <v>0</v>
      </c>
      <c r="S59" s="438">
        <v>0</v>
      </c>
      <c r="T59" s="438">
        <v>0</v>
      </c>
      <c r="U59" s="500">
        <v>0</v>
      </c>
      <c r="V59" s="500"/>
    </row>
    <row r="60" spans="1:22" s="439" customFormat="1" ht="12" customHeight="1">
      <c r="A60" s="437" t="s">
        <v>776</v>
      </c>
      <c r="B60" s="437" t="s">
        <v>776</v>
      </c>
      <c r="C60" s="437" t="s">
        <v>791</v>
      </c>
      <c r="D60" s="499" t="s">
        <v>550</v>
      </c>
      <c r="E60" s="499"/>
      <c r="F60" s="500">
        <v>4000</v>
      </c>
      <c r="G60" s="500"/>
      <c r="H60" s="438">
        <v>4000</v>
      </c>
      <c r="I60" s="438">
        <v>4000</v>
      </c>
      <c r="J60" s="438">
        <v>0</v>
      </c>
      <c r="K60" s="438">
        <v>4000</v>
      </c>
      <c r="L60" s="438">
        <v>0</v>
      </c>
      <c r="M60" s="438">
        <v>0</v>
      </c>
      <c r="N60" s="438">
        <v>0</v>
      </c>
      <c r="O60" s="438">
        <v>0</v>
      </c>
      <c r="P60" s="438">
        <v>0</v>
      </c>
      <c r="Q60" s="438">
        <v>0</v>
      </c>
      <c r="R60" s="438">
        <v>0</v>
      </c>
      <c r="S60" s="438">
        <v>0</v>
      </c>
      <c r="T60" s="438">
        <v>0</v>
      </c>
      <c r="U60" s="500">
        <v>0</v>
      </c>
      <c r="V60" s="500"/>
    </row>
    <row r="61" spans="1:22" s="439" customFormat="1" ht="15.75" customHeight="1">
      <c r="A61" s="437" t="s">
        <v>776</v>
      </c>
      <c r="B61" s="437" t="s">
        <v>776</v>
      </c>
      <c r="C61" s="437" t="s">
        <v>3</v>
      </c>
      <c r="D61" s="499" t="s">
        <v>386</v>
      </c>
      <c r="E61" s="499"/>
      <c r="F61" s="500">
        <v>120000</v>
      </c>
      <c r="G61" s="500"/>
      <c r="H61" s="438">
        <v>0</v>
      </c>
      <c r="I61" s="438">
        <v>0</v>
      </c>
      <c r="J61" s="438">
        <v>0</v>
      </c>
      <c r="K61" s="438">
        <v>0</v>
      </c>
      <c r="L61" s="438">
        <v>0</v>
      </c>
      <c r="M61" s="438">
        <v>0</v>
      </c>
      <c r="N61" s="438">
        <v>0</v>
      </c>
      <c r="O61" s="438">
        <v>0</v>
      </c>
      <c r="P61" s="438">
        <v>0</v>
      </c>
      <c r="Q61" s="438">
        <v>120000</v>
      </c>
      <c r="R61" s="438">
        <v>120000</v>
      </c>
      <c r="S61" s="438">
        <v>0</v>
      </c>
      <c r="T61" s="438">
        <v>0</v>
      </c>
      <c r="U61" s="500">
        <v>0</v>
      </c>
      <c r="V61" s="500"/>
    </row>
    <row r="62" spans="1:22" s="439" customFormat="1" ht="13.5" customHeight="1">
      <c r="A62" s="437" t="s">
        <v>776</v>
      </c>
      <c r="B62" s="437" t="s">
        <v>458</v>
      </c>
      <c r="C62" s="437" t="s">
        <v>776</v>
      </c>
      <c r="D62" s="499" t="s">
        <v>44</v>
      </c>
      <c r="E62" s="499"/>
      <c r="F62" s="500">
        <v>20000</v>
      </c>
      <c r="G62" s="500"/>
      <c r="H62" s="438">
        <v>0</v>
      </c>
      <c r="I62" s="438">
        <v>0</v>
      </c>
      <c r="J62" s="438">
        <v>0</v>
      </c>
      <c r="K62" s="438">
        <v>0</v>
      </c>
      <c r="L62" s="438">
        <v>0</v>
      </c>
      <c r="M62" s="438">
        <v>0</v>
      </c>
      <c r="N62" s="438">
        <v>0</v>
      </c>
      <c r="O62" s="438">
        <v>0</v>
      </c>
      <c r="P62" s="438">
        <v>0</v>
      </c>
      <c r="Q62" s="438">
        <v>20000</v>
      </c>
      <c r="R62" s="438">
        <v>20000</v>
      </c>
      <c r="S62" s="438">
        <v>0</v>
      </c>
      <c r="T62" s="438">
        <v>0</v>
      </c>
      <c r="U62" s="500">
        <v>0</v>
      </c>
      <c r="V62" s="500"/>
    </row>
    <row r="63" spans="1:22" s="439" customFormat="1" ht="18" customHeight="1">
      <c r="A63" s="437" t="s">
        <v>776</v>
      </c>
      <c r="B63" s="437" t="s">
        <v>776</v>
      </c>
      <c r="C63" s="437" t="s">
        <v>2</v>
      </c>
      <c r="D63" s="499" t="s">
        <v>385</v>
      </c>
      <c r="E63" s="499"/>
      <c r="F63" s="500">
        <v>20000</v>
      </c>
      <c r="G63" s="500"/>
      <c r="H63" s="438">
        <v>0</v>
      </c>
      <c r="I63" s="438">
        <v>0</v>
      </c>
      <c r="J63" s="438">
        <v>0</v>
      </c>
      <c r="K63" s="438">
        <v>0</v>
      </c>
      <c r="L63" s="438">
        <v>0</v>
      </c>
      <c r="M63" s="438">
        <v>0</v>
      </c>
      <c r="N63" s="438">
        <v>0</v>
      </c>
      <c r="O63" s="438">
        <v>0</v>
      </c>
      <c r="P63" s="438">
        <v>0</v>
      </c>
      <c r="Q63" s="438">
        <v>20000</v>
      </c>
      <c r="R63" s="438">
        <v>20000</v>
      </c>
      <c r="S63" s="438">
        <v>0</v>
      </c>
      <c r="T63" s="438">
        <v>0</v>
      </c>
      <c r="U63" s="500">
        <v>0</v>
      </c>
      <c r="V63" s="500"/>
    </row>
    <row r="64" spans="1:22" s="439" customFormat="1" ht="12" customHeight="1">
      <c r="A64" s="437" t="s">
        <v>792</v>
      </c>
      <c r="B64" s="437" t="s">
        <v>776</v>
      </c>
      <c r="C64" s="437" t="s">
        <v>776</v>
      </c>
      <c r="D64" s="499" t="s">
        <v>177</v>
      </c>
      <c r="E64" s="499"/>
      <c r="F64" s="500">
        <v>248139</v>
      </c>
      <c r="G64" s="500"/>
      <c r="H64" s="438">
        <v>248139</v>
      </c>
      <c r="I64" s="438">
        <v>142324</v>
      </c>
      <c r="J64" s="438">
        <v>2400</v>
      </c>
      <c r="K64" s="438">
        <v>139924</v>
      </c>
      <c r="L64" s="438">
        <v>105815</v>
      </c>
      <c r="M64" s="438">
        <v>0</v>
      </c>
      <c r="N64" s="438">
        <v>0</v>
      </c>
      <c r="O64" s="438">
        <v>0</v>
      </c>
      <c r="P64" s="438">
        <v>0</v>
      </c>
      <c r="Q64" s="438">
        <v>0</v>
      </c>
      <c r="R64" s="438">
        <v>0</v>
      </c>
      <c r="S64" s="438">
        <v>0</v>
      </c>
      <c r="T64" s="438">
        <v>0</v>
      </c>
      <c r="U64" s="500">
        <v>0</v>
      </c>
      <c r="V64" s="500"/>
    </row>
    <row r="65" spans="1:22" s="439" customFormat="1" ht="12" customHeight="1">
      <c r="A65" s="437" t="s">
        <v>776</v>
      </c>
      <c r="B65" s="437" t="s">
        <v>793</v>
      </c>
      <c r="C65" s="437" t="s">
        <v>776</v>
      </c>
      <c r="D65" s="499" t="s">
        <v>408</v>
      </c>
      <c r="E65" s="499"/>
      <c r="F65" s="500">
        <v>142324</v>
      </c>
      <c r="G65" s="500"/>
      <c r="H65" s="438">
        <v>142324</v>
      </c>
      <c r="I65" s="438">
        <v>142324</v>
      </c>
      <c r="J65" s="438">
        <v>2400</v>
      </c>
      <c r="K65" s="438">
        <v>139924</v>
      </c>
      <c r="L65" s="438">
        <v>0</v>
      </c>
      <c r="M65" s="438">
        <v>0</v>
      </c>
      <c r="N65" s="438">
        <v>0</v>
      </c>
      <c r="O65" s="438">
        <v>0</v>
      </c>
      <c r="P65" s="438">
        <v>0</v>
      </c>
      <c r="Q65" s="438">
        <v>0</v>
      </c>
      <c r="R65" s="438">
        <v>0</v>
      </c>
      <c r="S65" s="438">
        <v>0</v>
      </c>
      <c r="T65" s="438">
        <v>0</v>
      </c>
      <c r="U65" s="500">
        <v>0</v>
      </c>
      <c r="V65" s="500"/>
    </row>
    <row r="66" spans="1:22" s="439" customFormat="1" ht="12" customHeight="1">
      <c r="A66" s="437" t="s">
        <v>776</v>
      </c>
      <c r="B66" s="437" t="s">
        <v>776</v>
      </c>
      <c r="C66" s="437" t="s">
        <v>778</v>
      </c>
      <c r="D66" s="499" t="s">
        <v>291</v>
      </c>
      <c r="E66" s="499"/>
      <c r="F66" s="500">
        <v>2400</v>
      </c>
      <c r="G66" s="500"/>
      <c r="H66" s="438">
        <v>2400</v>
      </c>
      <c r="I66" s="438">
        <v>2400</v>
      </c>
      <c r="J66" s="438">
        <v>2400</v>
      </c>
      <c r="K66" s="438">
        <v>0</v>
      </c>
      <c r="L66" s="438">
        <v>0</v>
      </c>
      <c r="M66" s="438">
        <v>0</v>
      </c>
      <c r="N66" s="438">
        <v>0</v>
      </c>
      <c r="O66" s="438">
        <v>0</v>
      </c>
      <c r="P66" s="438">
        <v>0</v>
      </c>
      <c r="Q66" s="438">
        <v>0</v>
      </c>
      <c r="R66" s="438">
        <v>0</v>
      </c>
      <c r="S66" s="438">
        <v>0</v>
      </c>
      <c r="T66" s="438">
        <v>0</v>
      </c>
      <c r="U66" s="500">
        <v>0</v>
      </c>
      <c r="V66" s="500"/>
    </row>
    <row r="67" spans="1:22" s="439" customFormat="1" ht="12" customHeight="1">
      <c r="A67" s="437" t="s">
        <v>776</v>
      </c>
      <c r="B67" s="437" t="s">
        <v>776</v>
      </c>
      <c r="C67" s="437" t="s">
        <v>779</v>
      </c>
      <c r="D67" s="499" t="s">
        <v>301</v>
      </c>
      <c r="E67" s="499"/>
      <c r="F67" s="500">
        <v>137710</v>
      </c>
      <c r="G67" s="500"/>
      <c r="H67" s="438">
        <v>137710</v>
      </c>
      <c r="I67" s="438">
        <v>137710</v>
      </c>
      <c r="J67" s="438">
        <v>0</v>
      </c>
      <c r="K67" s="438">
        <v>137710</v>
      </c>
      <c r="L67" s="438">
        <v>0</v>
      </c>
      <c r="M67" s="438">
        <v>0</v>
      </c>
      <c r="N67" s="438">
        <v>0</v>
      </c>
      <c r="O67" s="438">
        <v>0</v>
      </c>
      <c r="P67" s="438">
        <v>0</v>
      </c>
      <c r="Q67" s="438">
        <v>0</v>
      </c>
      <c r="R67" s="438">
        <v>0</v>
      </c>
      <c r="S67" s="438">
        <v>0</v>
      </c>
      <c r="T67" s="438">
        <v>0</v>
      </c>
      <c r="U67" s="500">
        <v>0</v>
      </c>
      <c r="V67" s="500"/>
    </row>
    <row r="68" spans="1:22" s="439" customFormat="1" ht="12" customHeight="1">
      <c r="A68" s="437" t="s">
        <v>776</v>
      </c>
      <c r="B68" s="437" t="s">
        <v>776</v>
      </c>
      <c r="C68" s="437" t="s">
        <v>782</v>
      </c>
      <c r="D68" s="499" t="s">
        <v>309</v>
      </c>
      <c r="E68" s="499"/>
      <c r="F68" s="500">
        <v>2214</v>
      </c>
      <c r="G68" s="500"/>
      <c r="H68" s="438">
        <v>2214</v>
      </c>
      <c r="I68" s="438">
        <v>2214</v>
      </c>
      <c r="J68" s="438">
        <v>0</v>
      </c>
      <c r="K68" s="438">
        <v>2214</v>
      </c>
      <c r="L68" s="438">
        <v>0</v>
      </c>
      <c r="M68" s="438">
        <v>0</v>
      </c>
      <c r="N68" s="438">
        <v>0</v>
      </c>
      <c r="O68" s="438">
        <v>0</v>
      </c>
      <c r="P68" s="438">
        <v>0</v>
      </c>
      <c r="Q68" s="438">
        <v>0</v>
      </c>
      <c r="R68" s="438">
        <v>0</v>
      </c>
      <c r="S68" s="438">
        <v>0</v>
      </c>
      <c r="T68" s="438">
        <v>0</v>
      </c>
      <c r="U68" s="500">
        <v>0</v>
      </c>
      <c r="V68" s="500"/>
    </row>
    <row r="69" spans="1:22" s="439" customFormat="1" ht="12" customHeight="1">
      <c r="A69" s="437" t="s">
        <v>776</v>
      </c>
      <c r="B69" s="437" t="s">
        <v>794</v>
      </c>
      <c r="C69" s="437" t="s">
        <v>776</v>
      </c>
      <c r="D69" s="499" t="s">
        <v>444</v>
      </c>
      <c r="E69" s="499"/>
      <c r="F69" s="500">
        <v>105815</v>
      </c>
      <c r="G69" s="500"/>
      <c r="H69" s="438">
        <v>105815</v>
      </c>
      <c r="I69" s="438">
        <v>0</v>
      </c>
      <c r="J69" s="438">
        <v>0</v>
      </c>
      <c r="K69" s="438">
        <v>0</v>
      </c>
      <c r="L69" s="438">
        <v>105815</v>
      </c>
      <c r="M69" s="438">
        <v>0</v>
      </c>
      <c r="N69" s="438">
        <v>0</v>
      </c>
      <c r="O69" s="438">
        <v>0</v>
      </c>
      <c r="P69" s="438">
        <v>0</v>
      </c>
      <c r="Q69" s="438">
        <v>0</v>
      </c>
      <c r="R69" s="438">
        <v>0</v>
      </c>
      <c r="S69" s="438">
        <v>0</v>
      </c>
      <c r="T69" s="438">
        <v>0</v>
      </c>
      <c r="U69" s="500">
        <v>0</v>
      </c>
      <c r="V69" s="500"/>
    </row>
    <row r="70" spans="1:22" s="439" customFormat="1" ht="19.5" customHeight="1">
      <c r="A70" s="437" t="s">
        <v>776</v>
      </c>
      <c r="B70" s="437" t="s">
        <v>776</v>
      </c>
      <c r="C70" s="437" t="s">
        <v>780</v>
      </c>
      <c r="D70" s="499" t="s">
        <v>384</v>
      </c>
      <c r="E70" s="499"/>
      <c r="F70" s="500">
        <v>105815</v>
      </c>
      <c r="G70" s="500"/>
      <c r="H70" s="438">
        <v>105815</v>
      </c>
      <c r="I70" s="438">
        <v>0</v>
      </c>
      <c r="J70" s="438">
        <v>0</v>
      </c>
      <c r="K70" s="438">
        <v>0</v>
      </c>
      <c r="L70" s="438">
        <v>105815</v>
      </c>
      <c r="M70" s="438">
        <v>0</v>
      </c>
      <c r="N70" s="438">
        <v>0</v>
      </c>
      <c r="O70" s="438">
        <v>0</v>
      </c>
      <c r="P70" s="438">
        <v>0</v>
      </c>
      <c r="Q70" s="438">
        <v>0</v>
      </c>
      <c r="R70" s="438">
        <v>0</v>
      </c>
      <c r="S70" s="438">
        <v>0</v>
      </c>
      <c r="T70" s="438">
        <v>0</v>
      </c>
      <c r="U70" s="500">
        <v>0</v>
      </c>
      <c r="V70" s="500"/>
    </row>
    <row r="71" spans="1:22" s="439" customFormat="1" ht="15" customHeight="1">
      <c r="A71" s="437" t="s">
        <v>67</v>
      </c>
      <c r="B71" s="437" t="s">
        <v>776</v>
      </c>
      <c r="C71" s="437" t="s">
        <v>776</v>
      </c>
      <c r="D71" s="499" t="s">
        <v>68</v>
      </c>
      <c r="E71" s="499"/>
      <c r="F71" s="500">
        <v>4321293.12</v>
      </c>
      <c r="G71" s="500"/>
      <c r="H71" s="438">
        <v>4321293.12</v>
      </c>
      <c r="I71" s="438">
        <v>4102010.12</v>
      </c>
      <c r="J71" s="438">
        <v>3318059</v>
      </c>
      <c r="K71" s="438">
        <v>783951.12</v>
      </c>
      <c r="L71" s="438">
        <v>2315</v>
      </c>
      <c r="M71" s="438">
        <v>154000</v>
      </c>
      <c r="N71" s="438">
        <v>62968</v>
      </c>
      <c r="O71" s="438">
        <v>0</v>
      </c>
      <c r="P71" s="438">
        <v>0</v>
      </c>
      <c r="Q71" s="438">
        <v>0</v>
      </c>
      <c r="R71" s="438">
        <v>0</v>
      </c>
      <c r="S71" s="438">
        <v>0</v>
      </c>
      <c r="T71" s="438">
        <v>0</v>
      </c>
      <c r="U71" s="500">
        <v>0</v>
      </c>
      <c r="V71" s="500"/>
    </row>
    <row r="72" spans="1:22" s="439" customFormat="1" ht="14.25" customHeight="1">
      <c r="A72" s="437" t="s">
        <v>776</v>
      </c>
      <c r="B72" s="437" t="s">
        <v>69</v>
      </c>
      <c r="C72" s="437" t="s">
        <v>776</v>
      </c>
      <c r="D72" s="499" t="s">
        <v>70</v>
      </c>
      <c r="E72" s="499"/>
      <c r="F72" s="500">
        <v>41299</v>
      </c>
      <c r="G72" s="500"/>
      <c r="H72" s="438">
        <v>41299</v>
      </c>
      <c r="I72" s="438">
        <v>41299</v>
      </c>
      <c r="J72" s="438">
        <v>41299</v>
      </c>
      <c r="K72" s="438">
        <v>0</v>
      </c>
      <c r="L72" s="438">
        <v>0</v>
      </c>
      <c r="M72" s="438">
        <v>0</v>
      </c>
      <c r="N72" s="438">
        <v>0</v>
      </c>
      <c r="O72" s="438">
        <v>0</v>
      </c>
      <c r="P72" s="438">
        <v>0</v>
      </c>
      <c r="Q72" s="438">
        <v>0</v>
      </c>
      <c r="R72" s="438">
        <v>0</v>
      </c>
      <c r="S72" s="438">
        <v>0</v>
      </c>
      <c r="T72" s="438">
        <v>0</v>
      </c>
      <c r="U72" s="500">
        <v>0</v>
      </c>
      <c r="V72" s="500"/>
    </row>
    <row r="73" spans="1:6" s="408" customFormat="1" ht="8.25" customHeight="1">
      <c r="A73" s="502" t="s">
        <v>776</v>
      </c>
      <c r="B73" s="502"/>
      <c r="C73" s="502"/>
      <c r="D73" s="502"/>
      <c r="E73" s="503" t="s">
        <v>776</v>
      </c>
      <c r="F73" s="503"/>
    </row>
    <row r="74" spans="1:22" s="408" customFormat="1" ht="13.5" customHeight="1">
      <c r="A74" s="498" t="s">
        <v>32</v>
      </c>
      <c r="B74" s="498" t="s">
        <v>33</v>
      </c>
      <c r="C74" s="498" t="s">
        <v>34</v>
      </c>
      <c r="D74" s="498" t="s">
        <v>35</v>
      </c>
      <c r="E74" s="498"/>
      <c r="F74" s="498" t="s">
        <v>161</v>
      </c>
      <c r="G74" s="498"/>
      <c r="H74" s="498" t="s">
        <v>758</v>
      </c>
      <c r="I74" s="498"/>
      <c r="J74" s="498"/>
      <c r="K74" s="498"/>
      <c r="L74" s="498"/>
      <c r="M74" s="498"/>
      <c r="N74" s="498"/>
      <c r="O74" s="498"/>
      <c r="P74" s="498"/>
      <c r="Q74" s="498"/>
      <c r="R74" s="498"/>
      <c r="S74" s="498"/>
      <c r="T74" s="498"/>
      <c r="U74" s="498"/>
      <c r="V74" s="498"/>
    </row>
    <row r="75" spans="1:22" s="408" customFormat="1" ht="13.5" customHeight="1">
      <c r="A75" s="498"/>
      <c r="B75" s="498"/>
      <c r="C75" s="498"/>
      <c r="D75" s="498"/>
      <c r="E75" s="498"/>
      <c r="F75" s="498"/>
      <c r="G75" s="498"/>
      <c r="H75" s="498" t="s">
        <v>413</v>
      </c>
      <c r="I75" s="498" t="s">
        <v>162</v>
      </c>
      <c r="J75" s="498"/>
      <c r="K75" s="498"/>
      <c r="L75" s="498"/>
      <c r="M75" s="498"/>
      <c r="N75" s="498"/>
      <c r="O75" s="498"/>
      <c r="P75" s="498"/>
      <c r="Q75" s="498" t="s">
        <v>163</v>
      </c>
      <c r="R75" s="498" t="s">
        <v>162</v>
      </c>
      <c r="S75" s="498"/>
      <c r="T75" s="498"/>
      <c r="U75" s="498"/>
      <c r="V75" s="498"/>
    </row>
    <row r="76" spans="1:22" s="408" customFormat="1" ht="6.75" customHeight="1">
      <c r="A76" s="498"/>
      <c r="B76" s="498"/>
      <c r="C76" s="498"/>
      <c r="D76" s="498"/>
      <c r="E76" s="498"/>
      <c r="F76" s="498"/>
      <c r="G76" s="498"/>
      <c r="H76" s="498"/>
      <c r="I76" s="498" t="s">
        <v>166</v>
      </c>
      <c r="J76" s="498" t="s">
        <v>162</v>
      </c>
      <c r="K76" s="498"/>
      <c r="L76" s="498" t="s">
        <v>167</v>
      </c>
      <c r="M76" s="498" t="s">
        <v>168</v>
      </c>
      <c r="N76" s="498" t="s">
        <v>169</v>
      </c>
      <c r="O76" s="498" t="s">
        <v>759</v>
      </c>
      <c r="P76" s="498" t="s">
        <v>760</v>
      </c>
      <c r="Q76" s="498"/>
      <c r="R76" s="498" t="s">
        <v>164</v>
      </c>
      <c r="S76" s="422" t="s">
        <v>165</v>
      </c>
      <c r="T76" s="498" t="s">
        <v>761</v>
      </c>
      <c r="U76" s="498" t="s">
        <v>762</v>
      </c>
      <c r="V76" s="498"/>
    </row>
    <row r="77" spans="1:22" s="408" customFormat="1" ht="45" customHeight="1">
      <c r="A77" s="498"/>
      <c r="B77" s="498"/>
      <c r="C77" s="498"/>
      <c r="D77" s="498"/>
      <c r="E77" s="498"/>
      <c r="F77" s="498"/>
      <c r="G77" s="498"/>
      <c r="H77" s="498"/>
      <c r="I77" s="498"/>
      <c r="J77" s="422" t="s">
        <v>171</v>
      </c>
      <c r="K77" s="422" t="s">
        <v>172</v>
      </c>
      <c r="L77" s="498"/>
      <c r="M77" s="498"/>
      <c r="N77" s="498"/>
      <c r="O77" s="498"/>
      <c r="P77" s="498"/>
      <c r="Q77" s="498"/>
      <c r="R77" s="498"/>
      <c r="S77" s="422" t="s">
        <v>170</v>
      </c>
      <c r="T77" s="498"/>
      <c r="U77" s="498"/>
      <c r="V77" s="498"/>
    </row>
    <row r="78" spans="1:22" s="436" customFormat="1" ht="6.75" customHeight="1">
      <c r="A78" s="422" t="s">
        <v>36</v>
      </c>
      <c r="B78" s="422" t="s">
        <v>37</v>
      </c>
      <c r="C78" s="422" t="s">
        <v>38</v>
      </c>
      <c r="D78" s="498" t="s">
        <v>39</v>
      </c>
      <c r="E78" s="498"/>
      <c r="F78" s="498" t="s">
        <v>40</v>
      </c>
      <c r="G78" s="498"/>
      <c r="H78" s="422" t="s">
        <v>763</v>
      </c>
      <c r="I78" s="422" t="s">
        <v>764</v>
      </c>
      <c r="J78" s="422" t="s">
        <v>765</v>
      </c>
      <c r="K78" s="422" t="s">
        <v>766</v>
      </c>
      <c r="L78" s="422" t="s">
        <v>767</v>
      </c>
      <c r="M78" s="422" t="s">
        <v>768</v>
      </c>
      <c r="N78" s="422" t="s">
        <v>769</v>
      </c>
      <c r="O78" s="422" t="s">
        <v>770</v>
      </c>
      <c r="P78" s="422" t="s">
        <v>771</v>
      </c>
      <c r="Q78" s="422" t="s">
        <v>772</v>
      </c>
      <c r="R78" s="422" t="s">
        <v>773</v>
      </c>
      <c r="S78" s="422" t="s">
        <v>774</v>
      </c>
      <c r="T78" s="422" t="s">
        <v>775</v>
      </c>
      <c r="U78" s="501" t="s">
        <v>776</v>
      </c>
      <c r="V78" s="501"/>
    </row>
    <row r="79" spans="1:22" s="439" customFormat="1" ht="13.5" customHeight="1">
      <c r="A79" s="437" t="s">
        <v>776</v>
      </c>
      <c r="B79" s="437" t="s">
        <v>776</v>
      </c>
      <c r="C79" s="437" t="s">
        <v>795</v>
      </c>
      <c r="D79" s="499" t="s">
        <v>283</v>
      </c>
      <c r="E79" s="499"/>
      <c r="F79" s="500">
        <v>34493</v>
      </c>
      <c r="G79" s="500"/>
      <c r="H79" s="438">
        <v>34493</v>
      </c>
      <c r="I79" s="438">
        <v>34493</v>
      </c>
      <c r="J79" s="438">
        <v>34493</v>
      </c>
      <c r="K79" s="438">
        <v>0</v>
      </c>
      <c r="L79" s="438">
        <v>0</v>
      </c>
      <c r="M79" s="438">
        <v>0</v>
      </c>
      <c r="N79" s="438">
        <v>0</v>
      </c>
      <c r="O79" s="438">
        <v>0</v>
      </c>
      <c r="P79" s="438">
        <v>0</v>
      </c>
      <c r="Q79" s="438">
        <v>0</v>
      </c>
      <c r="R79" s="438">
        <v>0</v>
      </c>
      <c r="S79" s="438">
        <v>0</v>
      </c>
      <c r="T79" s="438">
        <v>0</v>
      </c>
      <c r="U79" s="500">
        <v>0</v>
      </c>
      <c r="V79" s="500"/>
    </row>
    <row r="80" spans="1:22" s="439" customFormat="1" ht="13.5" customHeight="1">
      <c r="A80" s="437" t="s">
        <v>776</v>
      </c>
      <c r="B80" s="437" t="s">
        <v>776</v>
      </c>
      <c r="C80" s="437" t="s">
        <v>777</v>
      </c>
      <c r="D80" s="499" t="s">
        <v>287</v>
      </c>
      <c r="E80" s="499"/>
      <c r="F80" s="500">
        <v>5961</v>
      </c>
      <c r="G80" s="500"/>
      <c r="H80" s="438">
        <v>5961</v>
      </c>
      <c r="I80" s="438">
        <v>5961</v>
      </c>
      <c r="J80" s="438">
        <v>5961</v>
      </c>
      <c r="K80" s="438">
        <v>0</v>
      </c>
      <c r="L80" s="438">
        <v>0</v>
      </c>
      <c r="M80" s="438">
        <v>0</v>
      </c>
      <c r="N80" s="438">
        <v>0</v>
      </c>
      <c r="O80" s="438">
        <v>0</v>
      </c>
      <c r="P80" s="438">
        <v>0</v>
      </c>
      <c r="Q80" s="438">
        <v>0</v>
      </c>
      <c r="R80" s="438">
        <v>0</v>
      </c>
      <c r="S80" s="438">
        <v>0</v>
      </c>
      <c r="T80" s="438">
        <v>0</v>
      </c>
      <c r="U80" s="500">
        <v>0</v>
      </c>
      <c r="V80" s="500"/>
    </row>
    <row r="81" spans="1:22" s="439" customFormat="1" ht="13.5" customHeight="1">
      <c r="A81" s="437" t="s">
        <v>776</v>
      </c>
      <c r="B81" s="437" t="s">
        <v>776</v>
      </c>
      <c r="C81" s="437" t="s">
        <v>796</v>
      </c>
      <c r="D81" s="499" t="s">
        <v>289</v>
      </c>
      <c r="E81" s="499"/>
      <c r="F81" s="500">
        <v>845</v>
      </c>
      <c r="G81" s="500"/>
      <c r="H81" s="438">
        <v>845</v>
      </c>
      <c r="I81" s="438">
        <v>845</v>
      </c>
      <c r="J81" s="438">
        <v>845</v>
      </c>
      <c r="K81" s="438">
        <v>0</v>
      </c>
      <c r="L81" s="438">
        <v>0</v>
      </c>
      <c r="M81" s="438">
        <v>0</v>
      </c>
      <c r="N81" s="438">
        <v>0</v>
      </c>
      <c r="O81" s="438">
        <v>0</v>
      </c>
      <c r="P81" s="438">
        <v>0</v>
      </c>
      <c r="Q81" s="438">
        <v>0</v>
      </c>
      <c r="R81" s="438">
        <v>0</v>
      </c>
      <c r="S81" s="438">
        <v>0</v>
      </c>
      <c r="T81" s="438">
        <v>0</v>
      </c>
      <c r="U81" s="500">
        <v>0</v>
      </c>
      <c r="V81" s="500"/>
    </row>
    <row r="82" spans="1:22" s="439" customFormat="1" ht="21" customHeight="1">
      <c r="A82" s="437" t="s">
        <v>776</v>
      </c>
      <c r="B82" s="437" t="s">
        <v>797</v>
      </c>
      <c r="C82" s="437" t="s">
        <v>776</v>
      </c>
      <c r="D82" s="499" t="s">
        <v>798</v>
      </c>
      <c r="E82" s="499"/>
      <c r="F82" s="500">
        <v>131800</v>
      </c>
      <c r="G82" s="500"/>
      <c r="H82" s="438">
        <v>131800</v>
      </c>
      <c r="I82" s="438">
        <v>23200</v>
      </c>
      <c r="J82" s="438">
        <v>0</v>
      </c>
      <c r="K82" s="438">
        <v>23200</v>
      </c>
      <c r="L82" s="438">
        <v>0</v>
      </c>
      <c r="M82" s="438">
        <v>108600</v>
      </c>
      <c r="N82" s="438">
        <v>0</v>
      </c>
      <c r="O82" s="438">
        <v>0</v>
      </c>
      <c r="P82" s="438">
        <v>0</v>
      </c>
      <c r="Q82" s="438">
        <v>0</v>
      </c>
      <c r="R82" s="438">
        <v>0</v>
      </c>
      <c r="S82" s="438">
        <v>0</v>
      </c>
      <c r="T82" s="438">
        <v>0</v>
      </c>
      <c r="U82" s="500">
        <v>0</v>
      </c>
      <c r="V82" s="500"/>
    </row>
    <row r="83" spans="1:22" s="439" customFormat="1" ht="12" customHeight="1">
      <c r="A83" s="437" t="s">
        <v>776</v>
      </c>
      <c r="B83" s="437" t="s">
        <v>776</v>
      </c>
      <c r="C83" s="437" t="s">
        <v>799</v>
      </c>
      <c r="D83" s="499" t="s">
        <v>800</v>
      </c>
      <c r="E83" s="499"/>
      <c r="F83" s="500">
        <v>108600</v>
      </c>
      <c r="G83" s="500"/>
      <c r="H83" s="438">
        <v>108600</v>
      </c>
      <c r="I83" s="438">
        <v>0</v>
      </c>
      <c r="J83" s="438">
        <v>0</v>
      </c>
      <c r="K83" s="438">
        <v>0</v>
      </c>
      <c r="L83" s="438">
        <v>0</v>
      </c>
      <c r="M83" s="438">
        <v>108600</v>
      </c>
      <c r="N83" s="438">
        <v>0</v>
      </c>
      <c r="O83" s="438">
        <v>0</v>
      </c>
      <c r="P83" s="438">
        <v>0</v>
      </c>
      <c r="Q83" s="438">
        <v>0</v>
      </c>
      <c r="R83" s="438">
        <v>0</v>
      </c>
      <c r="S83" s="438">
        <v>0</v>
      </c>
      <c r="T83" s="438">
        <v>0</v>
      </c>
      <c r="U83" s="500">
        <v>0</v>
      </c>
      <c r="V83" s="500"/>
    </row>
    <row r="84" spans="1:22" s="439" customFormat="1" ht="12" customHeight="1">
      <c r="A84" s="437" t="s">
        <v>776</v>
      </c>
      <c r="B84" s="437" t="s">
        <v>776</v>
      </c>
      <c r="C84" s="437" t="s">
        <v>785</v>
      </c>
      <c r="D84" s="499" t="s">
        <v>388</v>
      </c>
      <c r="E84" s="499"/>
      <c r="F84" s="500">
        <v>9500</v>
      </c>
      <c r="G84" s="500"/>
      <c r="H84" s="438">
        <v>9500</v>
      </c>
      <c r="I84" s="438">
        <v>9500</v>
      </c>
      <c r="J84" s="438">
        <v>0</v>
      </c>
      <c r="K84" s="438">
        <v>9500</v>
      </c>
      <c r="L84" s="438">
        <v>0</v>
      </c>
      <c r="M84" s="438">
        <v>0</v>
      </c>
      <c r="N84" s="438">
        <v>0</v>
      </c>
      <c r="O84" s="438">
        <v>0</v>
      </c>
      <c r="P84" s="438">
        <v>0</v>
      </c>
      <c r="Q84" s="438">
        <v>0</v>
      </c>
      <c r="R84" s="438">
        <v>0</v>
      </c>
      <c r="S84" s="438">
        <v>0</v>
      </c>
      <c r="T84" s="438">
        <v>0</v>
      </c>
      <c r="U84" s="500">
        <v>0</v>
      </c>
      <c r="V84" s="500"/>
    </row>
    <row r="85" spans="1:22" s="439" customFormat="1" ht="12" customHeight="1">
      <c r="A85" s="437" t="s">
        <v>776</v>
      </c>
      <c r="B85" s="437" t="s">
        <v>776</v>
      </c>
      <c r="C85" s="437" t="s">
        <v>801</v>
      </c>
      <c r="D85" s="499" t="s">
        <v>409</v>
      </c>
      <c r="E85" s="499"/>
      <c r="F85" s="500">
        <v>2000</v>
      </c>
      <c r="G85" s="500"/>
      <c r="H85" s="438">
        <v>2000</v>
      </c>
      <c r="I85" s="438">
        <v>2000</v>
      </c>
      <c r="J85" s="438">
        <v>0</v>
      </c>
      <c r="K85" s="438">
        <v>2000</v>
      </c>
      <c r="L85" s="438">
        <v>0</v>
      </c>
      <c r="M85" s="438">
        <v>0</v>
      </c>
      <c r="N85" s="438">
        <v>0</v>
      </c>
      <c r="O85" s="438">
        <v>0</v>
      </c>
      <c r="P85" s="438">
        <v>0</v>
      </c>
      <c r="Q85" s="438">
        <v>0</v>
      </c>
      <c r="R85" s="438">
        <v>0</v>
      </c>
      <c r="S85" s="438">
        <v>0</v>
      </c>
      <c r="T85" s="438">
        <v>0</v>
      </c>
      <c r="U85" s="500">
        <v>0</v>
      </c>
      <c r="V85" s="500"/>
    </row>
    <row r="86" spans="1:22" s="439" customFormat="1" ht="12" customHeight="1">
      <c r="A86" s="437" t="s">
        <v>776</v>
      </c>
      <c r="B86" s="437" t="s">
        <v>776</v>
      </c>
      <c r="C86" s="437" t="s">
        <v>779</v>
      </c>
      <c r="D86" s="499" t="s">
        <v>301</v>
      </c>
      <c r="E86" s="499"/>
      <c r="F86" s="500">
        <v>11500</v>
      </c>
      <c r="G86" s="500"/>
      <c r="H86" s="438">
        <v>11500</v>
      </c>
      <c r="I86" s="438">
        <v>11500</v>
      </c>
      <c r="J86" s="438">
        <v>0</v>
      </c>
      <c r="K86" s="438">
        <v>11500</v>
      </c>
      <c r="L86" s="438">
        <v>0</v>
      </c>
      <c r="M86" s="438">
        <v>0</v>
      </c>
      <c r="N86" s="438">
        <v>0</v>
      </c>
      <c r="O86" s="438">
        <v>0</v>
      </c>
      <c r="P86" s="438">
        <v>0</v>
      </c>
      <c r="Q86" s="438">
        <v>0</v>
      </c>
      <c r="R86" s="438">
        <v>0</v>
      </c>
      <c r="S86" s="438">
        <v>0</v>
      </c>
      <c r="T86" s="438">
        <v>0</v>
      </c>
      <c r="U86" s="500">
        <v>0</v>
      </c>
      <c r="V86" s="500"/>
    </row>
    <row r="87" spans="1:22" s="439" customFormat="1" ht="12" customHeight="1">
      <c r="A87" s="437" t="s">
        <v>776</v>
      </c>
      <c r="B87" s="437" t="s">
        <v>776</v>
      </c>
      <c r="C87" s="437" t="s">
        <v>802</v>
      </c>
      <c r="D87" s="499" t="s">
        <v>307</v>
      </c>
      <c r="E87" s="499"/>
      <c r="F87" s="500">
        <v>200</v>
      </c>
      <c r="G87" s="500"/>
      <c r="H87" s="438">
        <v>200</v>
      </c>
      <c r="I87" s="438">
        <v>200</v>
      </c>
      <c r="J87" s="438">
        <v>0</v>
      </c>
      <c r="K87" s="438">
        <v>200</v>
      </c>
      <c r="L87" s="438">
        <v>0</v>
      </c>
      <c r="M87" s="438">
        <v>0</v>
      </c>
      <c r="N87" s="438">
        <v>0</v>
      </c>
      <c r="O87" s="438">
        <v>0</v>
      </c>
      <c r="P87" s="438">
        <v>0</v>
      </c>
      <c r="Q87" s="438">
        <v>0</v>
      </c>
      <c r="R87" s="438">
        <v>0</v>
      </c>
      <c r="S87" s="438">
        <v>0</v>
      </c>
      <c r="T87" s="438">
        <v>0</v>
      </c>
      <c r="U87" s="500">
        <v>0</v>
      </c>
      <c r="V87" s="500"/>
    </row>
    <row r="88" spans="1:22" s="439" customFormat="1" ht="18" customHeight="1">
      <c r="A88" s="437" t="s">
        <v>776</v>
      </c>
      <c r="B88" s="437" t="s">
        <v>72</v>
      </c>
      <c r="C88" s="437" t="s">
        <v>776</v>
      </c>
      <c r="D88" s="499" t="s">
        <v>369</v>
      </c>
      <c r="E88" s="499"/>
      <c r="F88" s="500">
        <v>2878193.72</v>
      </c>
      <c r="G88" s="500"/>
      <c r="H88" s="438">
        <v>2878193.72</v>
      </c>
      <c r="I88" s="438">
        <v>2874193.72</v>
      </c>
      <c r="J88" s="438">
        <v>2254200</v>
      </c>
      <c r="K88" s="438">
        <v>619993.72</v>
      </c>
      <c r="L88" s="438">
        <v>0</v>
      </c>
      <c r="M88" s="438">
        <v>4000</v>
      </c>
      <c r="N88" s="438">
        <v>0</v>
      </c>
      <c r="O88" s="438">
        <v>0</v>
      </c>
      <c r="P88" s="438">
        <v>0</v>
      </c>
      <c r="Q88" s="438">
        <v>0</v>
      </c>
      <c r="R88" s="438">
        <v>0</v>
      </c>
      <c r="S88" s="438">
        <v>0</v>
      </c>
      <c r="T88" s="438">
        <v>0</v>
      </c>
      <c r="U88" s="500">
        <v>0</v>
      </c>
      <c r="V88" s="500"/>
    </row>
    <row r="89" spans="1:22" s="439" customFormat="1" ht="18" customHeight="1">
      <c r="A89" s="437" t="s">
        <v>776</v>
      </c>
      <c r="B89" s="437" t="s">
        <v>776</v>
      </c>
      <c r="C89" s="437" t="s">
        <v>803</v>
      </c>
      <c r="D89" s="499" t="s">
        <v>281</v>
      </c>
      <c r="E89" s="499"/>
      <c r="F89" s="500">
        <v>4000</v>
      </c>
      <c r="G89" s="500"/>
      <c r="H89" s="438">
        <v>4000</v>
      </c>
      <c r="I89" s="438">
        <v>0</v>
      </c>
      <c r="J89" s="438">
        <v>0</v>
      </c>
      <c r="K89" s="438">
        <v>0</v>
      </c>
      <c r="L89" s="438">
        <v>0</v>
      </c>
      <c r="M89" s="438">
        <v>4000</v>
      </c>
      <c r="N89" s="438">
        <v>0</v>
      </c>
      <c r="O89" s="438">
        <v>0</v>
      </c>
      <c r="P89" s="438">
        <v>0</v>
      </c>
      <c r="Q89" s="438">
        <v>0</v>
      </c>
      <c r="R89" s="438">
        <v>0</v>
      </c>
      <c r="S89" s="438">
        <v>0</v>
      </c>
      <c r="T89" s="438">
        <v>0</v>
      </c>
      <c r="U89" s="500">
        <v>0</v>
      </c>
      <c r="V89" s="500"/>
    </row>
    <row r="90" spans="1:22" s="439" customFormat="1" ht="12.75" customHeight="1">
      <c r="A90" s="437" t="s">
        <v>776</v>
      </c>
      <c r="B90" s="437" t="s">
        <v>776</v>
      </c>
      <c r="C90" s="437" t="s">
        <v>795</v>
      </c>
      <c r="D90" s="499" t="s">
        <v>283</v>
      </c>
      <c r="E90" s="499"/>
      <c r="F90" s="500">
        <v>1726700</v>
      </c>
      <c r="G90" s="500"/>
      <c r="H90" s="438">
        <v>1726700</v>
      </c>
      <c r="I90" s="438">
        <v>1726700</v>
      </c>
      <c r="J90" s="438">
        <v>1726700</v>
      </c>
      <c r="K90" s="438">
        <v>0</v>
      </c>
      <c r="L90" s="438">
        <v>0</v>
      </c>
      <c r="M90" s="438">
        <v>0</v>
      </c>
      <c r="N90" s="438">
        <v>0</v>
      </c>
      <c r="O90" s="438">
        <v>0</v>
      </c>
      <c r="P90" s="438">
        <v>0</v>
      </c>
      <c r="Q90" s="438">
        <v>0</v>
      </c>
      <c r="R90" s="438">
        <v>0</v>
      </c>
      <c r="S90" s="438">
        <v>0</v>
      </c>
      <c r="T90" s="438">
        <v>0</v>
      </c>
      <c r="U90" s="500">
        <v>0</v>
      </c>
      <c r="V90" s="500"/>
    </row>
    <row r="91" spans="1:22" s="439" customFormat="1" ht="12.75" customHeight="1">
      <c r="A91" s="437" t="s">
        <v>776</v>
      </c>
      <c r="B91" s="437" t="s">
        <v>776</v>
      </c>
      <c r="C91" s="437" t="s">
        <v>804</v>
      </c>
      <c r="D91" s="499" t="s">
        <v>285</v>
      </c>
      <c r="E91" s="499"/>
      <c r="F91" s="500">
        <v>130900</v>
      </c>
      <c r="G91" s="500"/>
      <c r="H91" s="438">
        <v>130900</v>
      </c>
      <c r="I91" s="438">
        <v>130900</v>
      </c>
      <c r="J91" s="438">
        <v>130900</v>
      </c>
      <c r="K91" s="438">
        <v>0</v>
      </c>
      <c r="L91" s="438">
        <v>0</v>
      </c>
      <c r="M91" s="438">
        <v>0</v>
      </c>
      <c r="N91" s="438">
        <v>0</v>
      </c>
      <c r="O91" s="438">
        <v>0</v>
      </c>
      <c r="P91" s="438">
        <v>0</v>
      </c>
      <c r="Q91" s="438">
        <v>0</v>
      </c>
      <c r="R91" s="438">
        <v>0</v>
      </c>
      <c r="S91" s="438">
        <v>0</v>
      </c>
      <c r="T91" s="438">
        <v>0</v>
      </c>
      <c r="U91" s="500">
        <v>0</v>
      </c>
      <c r="V91" s="500"/>
    </row>
    <row r="92" spans="1:22" s="439" customFormat="1" ht="12.75" customHeight="1">
      <c r="A92" s="437" t="s">
        <v>776</v>
      </c>
      <c r="B92" s="437" t="s">
        <v>776</v>
      </c>
      <c r="C92" s="437" t="s">
        <v>805</v>
      </c>
      <c r="D92" s="499" t="s">
        <v>389</v>
      </c>
      <c r="E92" s="499"/>
      <c r="F92" s="500">
        <v>34000</v>
      </c>
      <c r="G92" s="500"/>
      <c r="H92" s="438">
        <v>34000</v>
      </c>
      <c r="I92" s="438">
        <v>34000</v>
      </c>
      <c r="J92" s="438">
        <v>34000</v>
      </c>
      <c r="K92" s="438">
        <v>0</v>
      </c>
      <c r="L92" s="438">
        <v>0</v>
      </c>
      <c r="M92" s="438">
        <v>0</v>
      </c>
      <c r="N92" s="438">
        <v>0</v>
      </c>
      <c r="O92" s="438">
        <v>0</v>
      </c>
      <c r="P92" s="438">
        <v>0</v>
      </c>
      <c r="Q92" s="438">
        <v>0</v>
      </c>
      <c r="R92" s="438">
        <v>0</v>
      </c>
      <c r="S92" s="438">
        <v>0</v>
      </c>
      <c r="T92" s="438">
        <v>0</v>
      </c>
      <c r="U92" s="500">
        <v>0</v>
      </c>
      <c r="V92" s="500"/>
    </row>
    <row r="93" spans="1:22" s="439" customFormat="1" ht="12.75" customHeight="1">
      <c r="A93" s="437" t="s">
        <v>776</v>
      </c>
      <c r="B93" s="437" t="s">
        <v>776</v>
      </c>
      <c r="C93" s="437" t="s">
        <v>777</v>
      </c>
      <c r="D93" s="499" t="s">
        <v>287</v>
      </c>
      <c r="E93" s="499"/>
      <c r="F93" s="500">
        <v>315950</v>
      </c>
      <c r="G93" s="500"/>
      <c r="H93" s="438">
        <v>315950</v>
      </c>
      <c r="I93" s="438">
        <v>315950</v>
      </c>
      <c r="J93" s="438">
        <v>315950</v>
      </c>
      <c r="K93" s="438">
        <v>0</v>
      </c>
      <c r="L93" s="438">
        <v>0</v>
      </c>
      <c r="M93" s="438">
        <v>0</v>
      </c>
      <c r="N93" s="438">
        <v>0</v>
      </c>
      <c r="O93" s="438">
        <v>0</v>
      </c>
      <c r="P93" s="438">
        <v>0</v>
      </c>
      <c r="Q93" s="438">
        <v>0</v>
      </c>
      <c r="R93" s="438">
        <v>0</v>
      </c>
      <c r="S93" s="438">
        <v>0</v>
      </c>
      <c r="T93" s="438">
        <v>0</v>
      </c>
      <c r="U93" s="500">
        <v>0</v>
      </c>
      <c r="V93" s="500"/>
    </row>
    <row r="94" spans="1:22" s="439" customFormat="1" ht="12.75" customHeight="1">
      <c r="A94" s="437" t="s">
        <v>776</v>
      </c>
      <c r="B94" s="437" t="s">
        <v>776</v>
      </c>
      <c r="C94" s="437" t="s">
        <v>796</v>
      </c>
      <c r="D94" s="499" t="s">
        <v>289</v>
      </c>
      <c r="E94" s="499"/>
      <c r="F94" s="500">
        <v>39950</v>
      </c>
      <c r="G94" s="500"/>
      <c r="H94" s="438">
        <v>39950</v>
      </c>
      <c r="I94" s="438">
        <v>39950</v>
      </c>
      <c r="J94" s="438">
        <v>39950</v>
      </c>
      <c r="K94" s="438">
        <v>0</v>
      </c>
      <c r="L94" s="438">
        <v>0</v>
      </c>
      <c r="M94" s="438">
        <v>0</v>
      </c>
      <c r="N94" s="438">
        <v>0</v>
      </c>
      <c r="O94" s="438">
        <v>0</v>
      </c>
      <c r="P94" s="438">
        <v>0</v>
      </c>
      <c r="Q94" s="438">
        <v>0</v>
      </c>
      <c r="R94" s="438">
        <v>0</v>
      </c>
      <c r="S94" s="438">
        <v>0</v>
      </c>
      <c r="T94" s="438">
        <v>0</v>
      </c>
      <c r="U94" s="500">
        <v>0</v>
      </c>
      <c r="V94" s="500"/>
    </row>
    <row r="95" spans="1:22" s="439" customFormat="1" ht="18" customHeight="1">
      <c r="A95" s="437" t="s">
        <v>776</v>
      </c>
      <c r="B95" s="437" t="s">
        <v>776</v>
      </c>
      <c r="C95" s="437" t="s">
        <v>806</v>
      </c>
      <c r="D95" s="499" t="s">
        <v>410</v>
      </c>
      <c r="E95" s="499"/>
      <c r="F95" s="500">
        <v>67500</v>
      </c>
      <c r="G95" s="500"/>
      <c r="H95" s="438">
        <v>67500</v>
      </c>
      <c r="I95" s="438">
        <v>67500</v>
      </c>
      <c r="J95" s="438">
        <v>0</v>
      </c>
      <c r="K95" s="438">
        <v>67500</v>
      </c>
      <c r="L95" s="438">
        <v>0</v>
      </c>
      <c r="M95" s="438">
        <v>0</v>
      </c>
      <c r="N95" s="438">
        <v>0</v>
      </c>
      <c r="O95" s="438">
        <v>0</v>
      </c>
      <c r="P95" s="438">
        <v>0</v>
      </c>
      <c r="Q95" s="438">
        <v>0</v>
      </c>
      <c r="R95" s="438">
        <v>0</v>
      </c>
      <c r="S95" s="438">
        <v>0</v>
      </c>
      <c r="T95" s="438">
        <v>0</v>
      </c>
      <c r="U95" s="500">
        <v>0</v>
      </c>
      <c r="V95" s="500"/>
    </row>
    <row r="96" spans="1:22" s="439" customFormat="1" ht="13.5" customHeight="1">
      <c r="A96" s="437" t="s">
        <v>776</v>
      </c>
      <c r="B96" s="437" t="s">
        <v>776</v>
      </c>
      <c r="C96" s="437" t="s">
        <v>778</v>
      </c>
      <c r="D96" s="499" t="s">
        <v>291</v>
      </c>
      <c r="E96" s="499"/>
      <c r="F96" s="500">
        <v>6700</v>
      </c>
      <c r="G96" s="500"/>
      <c r="H96" s="438">
        <v>6700</v>
      </c>
      <c r="I96" s="438">
        <v>6700</v>
      </c>
      <c r="J96" s="438">
        <v>6700</v>
      </c>
      <c r="K96" s="438">
        <v>0</v>
      </c>
      <c r="L96" s="438">
        <v>0</v>
      </c>
      <c r="M96" s="438">
        <v>0</v>
      </c>
      <c r="N96" s="438">
        <v>0</v>
      </c>
      <c r="O96" s="438">
        <v>0</v>
      </c>
      <c r="P96" s="438">
        <v>0</v>
      </c>
      <c r="Q96" s="438">
        <v>0</v>
      </c>
      <c r="R96" s="438">
        <v>0</v>
      </c>
      <c r="S96" s="438">
        <v>0</v>
      </c>
      <c r="T96" s="438">
        <v>0</v>
      </c>
      <c r="U96" s="500">
        <v>0</v>
      </c>
      <c r="V96" s="500"/>
    </row>
    <row r="97" spans="1:22" s="439" customFormat="1" ht="13.5" customHeight="1">
      <c r="A97" s="437" t="s">
        <v>776</v>
      </c>
      <c r="B97" s="437" t="s">
        <v>776</v>
      </c>
      <c r="C97" s="437" t="s">
        <v>785</v>
      </c>
      <c r="D97" s="499" t="s">
        <v>388</v>
      </c>
      <c r="E97" s="499"/>
      <c r="F97" s="500">
        <v>133900</v>
      </c>
      <c r="G97" s="500"/>
      <c r="H97" s="438">
        <v>133900</v>
      </c>
      <c r="I97" s="438">
        <v>133900</v>
      </c>
      <c r="J97" s="438">
        <v>0</v>
      </c>
      <c r="K97" s="438">
        <v>133900</v>
      </c>
      <c r="L97" s="438">
        <v>0</v>
      </c>
      <c r="M97" s="438">
        <v>0</v>
      </c>
      <c r="N97" s="438">
        <v>0</v>
      </c>
      <c r="O97" s="438">
        <v>0</v>
      </c>
      <c r="P97" s="438">
        <v>0</v>
      </c>
      <c r="Q97" s="438">
        <v>0</v>
      </c>
      <c r="R97" s="438">
        <v>0</v>
      </c>
      <c r="S97" s="438">
        <v>0</v>
      </c>
      <c r="T97" s="438">
        <v>0</v>
      </c>
      <c r="U97" s="500">
        <v>0</v>
      </c>
      <c r="V97" s="500"/>
    </row>
    <row r="98" spans="1:22" s="439" customFormat="1" ht="13.5" customHeight="1">
      <c r="A98" s="437" t="s">
        <v>776</v>
      </c>
      <c r="B98" s="437" t="s">
        <v>776</v>
      </c>
      <c r="C98" s="437" t="s">
        <v>801</v>
      </c>
      <c r="D98" s="499" t="s">
        <v>409</v>
      </c>
      <c r="E98" s="499"/>
      <c r="F98" s="500">
        <v>500</v>
      </c>
      <c r="G98" s="500"/>
      <c r="H98" s="438">
        <v>500</v>
      </c>
      <c r="I98" s="438">
        <v>500</v>
      </c>
      <c r="J98" s="438">
        <v>0</v>
      </c>
      <c r="K98" s="438">
        <v>500</v>
      </c>
      <c r="L98" s="438">
        <v>0</v>
      </c>
      <c r="M98" s="438">
        <v>0</v>
      </c>
      <c r="N98" s="438">
        <v>0</v>
      </c>
      <c r="O98" s="438">
        <v>0</v>
      </c>
      <c r="P98" s="438">
        <v>0</v>
      </c>
      <c r="Q98" s="438">
        <v>0</v>
      </c>
      <c r="R98" s="438">
        <v>0</v>
      </c>
      <c r="S98" s="438">
        <v>0</v>
      </c>
      <c r="T98" s="438">
        <v>0</v>
      </c>
      <c r="U98" s="500">
        <v>0</v>
      </c>
      <c r="V98" s="500"/>
    </row>
    <row r="99" spans="1:22" s="439" customFormat="1" ht="13.5" customHeight="1">
      <c r="A99" s="437" t="s">
        <v>776</v>
      </c>
      <c r="B99" s="437" t="s">
        <v>776</v>
      </c>
      <c r="C99" s="437" t="s">
        <v>783</v>
      </c>
      <c r="D99" s="499" t="s">
        <v>295</v>
      </c>
      <c r="E99" s="499"/>
      <c r="F99" s="500">
        <v>20000</v>
      </c>
      <c r="G99" s="500"/>
      <c r="H99" s="438">
        <v>20000</v>
      </c>
      <c r="I99" s="438">
        <v>20000</v>
      </c>
      <c r="J99" s="438">
        <v>0</v>
      </c>
      <c r="K99" s="438">
        <v>20000</v>
      </c>
      <c r="L99" s="438">
        <v>0</v>
      </c>
      <c r="M99" s="438">
        <v>0</v>
      </c>
      <c r="N99" s="438">
        <v>0</v>
      </c>
      <c r="O99" s="438">
        <v>0</v>
      </c>
      <c r="P99" s="438">
        <v>0</v>
      </c>
      <c r="Q99" s="438">
        <v>0</v>
      </c>
      <c r="R99" s="438">
        <v>0</v>
      </c>
      <c r="S99" s="438">
        <v>0</v>
      </c>
      <c r="T99" s="438">
        <v>0</v>
      </c>
      <c r="U99" s="500">
        <v>0</v>
      </c>
      <c r="V99" s="500"/>
    </row>
    <row r="100" spans="1:22" s="439" customFormat="1" ht="13.5" customHeight="1">
      <c r="A100" s="437" t="s">
        <v>776</v>
      </c>
      <c r="B100" s="437" t="s">
        <v>776</v>
      </c>
      <c r="C100" s="437" t="s">
        <v>786</v>
      </c>
      <c r="D100" s="499" t="s">
        <v>390</v>
      </c>
      <c r="E100" s="499"/>
      <c r="F100" s="500">
        <v>54000</v>
      </c>
      <c r="G100" s="500"/>
      <c r="H100" s="438">
        <v>54000</v>
      </c>
      <c r="I100" s="438">
        <v>54000</v>
      </c>
      <c r="J100" s="438">
        <v>0</v>
      </c>
      <c r="K100" s="438">
        <v>54000</v>
      </c>
      <c r="L100" s="438">
        <v>0</v>
      </c>
      <c r="M100" s="438">
        <v>0</v>
      </c>
      <c r="N100" s="438">
        <v>0</v>
      </c>
      <c r="O100" s="438">
        <v>0</v>
      </c>
      <c r="P100" s="438">
        <v>0</v>
      </c>
      <c r="Q100" s="438">
        <v>0</v>
      </c>
      <c r="R100" s="438">
        <v>0</v>
      </c>
      <c r="S100" s="438">
        <v>0</v>
      </c>
      <c r="T100" s="438">
        <v>0</v>
      </c>
      <c r="U100" s="500">
        <v>0</v>
      </c>
      <c r="V100" s="500"/>
    </row>
    <row r="101" spans="1:22" s="439" customFormat="1" ht="13.5" customHeight="1">
      <c r="A101" s="437" t="s">
        <v>776</v>
      </c>
      <c r="B101" s="437" t="s">
        <v>776</v>
      </c>
      <c r="C101" s="437" t="s">
        <v>807</v>
      </c>
      <c r="D101" s="499" t="s">
        <v>299</v>
      </c>
      <c r="E101" s="499"/>
      <c r="F101" s="500">
        <v>1300</v>
      </c>
      <c r="G101" s="500"/>
      <c r="H101" s="438">
        <v>1300</v>
      </c>
      <c r="I101" s="438">
        <v>1300</v>
      </c>
      <c r="J101" s="438">
        <v>0</v>
      </c>
      <c r="K101" s="438">
        <v>1300</v>
      </c>
      <c r="L101" s="438">
        <v>0</v>
      </c>
      <c r="M101" s="438">
        <v>0</v>
      </c>
      <c r="N101" s="438">
        <v>0</v>
      </c>
      <c r="O101" s="438">
        <v>0</v>
      </c>
      <c r="P101" s="438">
        <v>0</v>
      </c>
      <c r="Q101" s="438">
        <v>0</v>
      </c>
      <c r="R101" s="438">
        <v>0</v>
      </c>
      <c r="S101" s="438">
        <v>0</v>
      </c>
      <c r="T101" s="438">
        <v>0</v>
      </c>
      <c r="U101" s="500">
        <v>0</v>
      </c>
      <c r="V101" s="500"/>
    </row>
    <row r="102" spans="1:22" s="439" customFormat="1" ht="13.5" customHeight="1">
      <c r="A102" s="437" t="s">
        <v>776</v>
      </c>
      <c r="B102" s="437" t="s">
        <v>776</v>
      </c>
      <c r="C102" s="437" t="s">
        <v>779</v>
      </c>
      <c r="D102" s="499" t="s">
        <v>301</v>
      </c>
      <c r="E102" s="499"/>
      <c r="F102" s="500">
        <v>175200</v>
      </c>
      <c r="G102" s="500"/>
      <c r="H102" s="438">
        <v>175200</v>
      </c>
      <c r="I102" s="438">
        <v>175200</v>
      </c>
      <c r="J102" s="438">
        <v>0</v>
      </c>
      <c r="K102" s="438">
        <v>175200</v>
      </c>
      <c r="L102" s="438">
        <v>0</v>
      </c>
      <c r="M102" s="438">
        <v>0</v>
      </c>
      <c r="N102" s="438">
        <v>0</v>
      </c>
      <c r="O102" s="438">
        <v>0</v>
      </c>
      <c r="P102" s="438">
        <v>0</v>
      </c>
      <c r="Q102" s="438">
        <v>0</v>
      </c>
      <c r="R102" s="438">
        <v>0</v>
      </c>
      <c r="S102" s="438">
        <v>0</v>
      </c>
      <c r="T102" s="438">
        <v>0</v>
      </c>
      <c r="U102" s="500">
        <v>0</v>
      </c>
      <c r="V102" s="500"/>
    </row>
    <row r="103" spans="1:22" s="439" customFormat="1" ht="18" customHeight="1">
      <c r="A103" s="437" t="s">
        <v>776</v>
      </c>
      <c r="B103" s="437" t="s">
        <v>776</v>
      </c>
      <c r="C103" s="437" t="s">
        <v>808</v>
      </c>
      <c r="D103" s="499" t="s">
        <v>445</v>
      </c>
      <c r="E103" s="499"/>
      <c r="F103" s="500">
        <v>9500</v>
      </c>
      <c r="G103" s="500"/>
      <c r="H103" s="438">
        <v>9500</v>
      </c>
      <c r="I103" s="438">
        <v>9500</v>
      </c>
      <c r="J103" s="438">
        <v>0</v>
      </c>
      <c r="K103" s="438">
        <v>9500</v>
      </c>
      <c r="L103" s="438">
        <v>0</v>
      </c>
      <c r="M103" s="438">
        <v>0</v>
      </c>
      <c r="N103" s="438">
        <v>0</v>
      </c>
      <c r="O103" s="438">
        <v>0</v>
      </c>
      <c r="P103" s="438">
        <v>0</v>
      </c>
      <c r="Q103" s="438">
        <v>0</v>
      </c>
      <c r="R103" s="438">
        <v>0</v>
      </c>
      <c r="S103" s="438">
        <v>0</v>
      </c>
      <c r="T103" s="438">
        <v>0</v>
      </c>
      <c r="U103" s="500">
        <v>0</v>
      </c>
      <c r="V103" s="500"/>
    </row>
    <row r="104" spans="1:22" s="439" customFormat="1" ht="12.75" customHeight="1">
      <c r="A104" s="437" t="s">
        <v>776</v>
      </c>
      <c r="B104" s="437" t="s">
        <v>776</v>
      </c>
      <c r="C104" s="437" t="s">
        <v>802</v>
      </c>
      <c r="D104" s="499" t="s">
        <v>307</v>
      </c>
      <c r="E104" s="499"/>
      <c r="F104" s="500">
        <v>33000</v>
      </c>
      <c r="G104" s="500"/>
      <c r="H104" s="438">
        <v>33000</v>
      </c>
      <c r="I104" s="438">
        <v>33000</v>
      </c>
      <c r="J104" s="438">
        <v>0</v>
      </c>
      <c r="K104" s="438">
        <v>33000</v>
      </c>
      <c r="L104" s="438">
        <v>0</v>
      </c>
      <c r="M104" s="438">
        <v>0</v>
      </c>
      <c r="N104" s="438">
        <v>0</v>
      </c>
      <c r="O104" s="438">
        <v>0</v>
      </c>
      <c r="P104" s="438">
        <v>0</v>
      </c>
      <c r="Q104" s="438">
        <v>0</v>
      </c>
      <c r="R104" s="438">
        <v>0</v>
      </c>
      <c r="S104" s="438">
        <v>0</v>
      </c>
      <c r="T104" s="438">
        <v>0</v>
      </c>
      <c r="U104" s="500">
        <v>0</v>
      </c>
      <c r="V104" s="500"/>
    </row>
    <row r="105" spans="1:22" s="439" customFormat="1" ht="12.75" customHeight="1">
      <c r="A105" s="437" t="s">
        <v>776</v>
      </c>
      <c r="B105" s="437" t="s">
        <v>776</v>
      </c>
      <c r="C105" s="437" t="s">
        <v>782</v>
      </c>
      <c r="D105" s="499" t="s">
        <v>309</v>
      </c>
      <c r="E105" s="499"/>
      <c r="F105" s="500">
        <v>65400</v>
      </c>
      <c r="G105" s="500"/>
      <c r="H105" s="438">
        <v>65400</v>
      </c>
      <c r="I105" s="438">
        <v>65400</v>
      </c>
      <c r="J105" s="438">
        <v>0</v>
      </c>
      <c r="K105" s="438">
        <v>65400</v>
      </c>
      <c r="L105" s="438">
        <v>0</v>
      </c>
      <c r="M105" s="438">
        <v>0</v>
      </c>
      <c r="N105" s="438">
        <v>0</v>
      </c>
      <c r="O105" s="438">
        <v>0</v>
      </c>
      <c r="P105" s="438">
        <v>0</v>
      </c>
      <c r="Q105" s="438">
        <v>0</v>
      </c>
      <c r="R105" s="438">
        <v>0</v>
      </c>
      <c r="S105" s="438">
        <v>0</v>
      </c>
      <c r="T105" s="438">
        <v>0</v>
      </c>
      <c r="U105" s="500">
        <v>0</v>
      </c>
      <c r="V105" s="500"/>
    </row>
    <row r="106" spans="1:22" s="439" customFormat="1" ht="18" customHeight="1">
      <c r="A106" s="437" t="s">
        <v>776</v>
      </c>
      <c r="B106" s="437" t="s">
        <v>776</v>
      </c>
      <c r="C106" s="437" t="s">
        <v>809</v>
      </c>
      <c r="D106" s="499" t="s">
        <v>311</v>
      </c>
      <c r="E106" s="499"/>
      <c r="F106" s="500">
        <v>41693.72</v>
      </c>
      <c r="G106" s="500"/>
      <c r="H106" s="438">
        <v>41693.72</v>
      </c>
      <c r="I106" s="438">
        <v>41693.72</v>
      </c>
      <c r="J106" s="438">
        <v>0</v>
      </c>
      <c r="K106" s="438">
        <v>41693.72</v>
      </c>
      <c r="L106" s="438">
        <v>0</v>
      </c>
      <c r="M106" s="438">
        <v>0</v>
      </c>
      <c r="N106" s="438">
        <v>0</v>
      </c>
      <c r="O106" s="438">
        <v>0</v>
      </c>
      <c r="P106" s="438">
        <v>0</v>
      </c>
      <c r="Q106" s="438">
        <v>0</v>
      </c>
      <c r="R106" s="438">
        <v>0</v>
      </c>
      <c r="S106" s="438">
        <v>0</v>
      </c>
      <c r="T106" s="438">
        <v>0</v>
      </c>
      <c r="U106" s="500">
        <v>0</v>
      </c>
      <c r="V106" s="500"/>
    </row>
    <row r="107" spans="1:22" s="439" customFormat="1" ht="18" customHeight="1">
      <c r="A107" s="437" t="s">
        <v>776</v>
      </c>
      <c r="B107" s="437" t="s">
        <v>776</v>
      </c>
      <c r="C107" s="437" t="s">
        <v>789</v>
      </c>
      <c r="D107" s="499" t="s">
        <v>549</v>
      </c>
      <c r="E107" s="499"/>
      <c r="F107" s="500">
        <v>3000</v>
      </c>
      <c r="G107" s="500"/>
      <c r="H107" s="438">
        <v>3000</v>
      </c>
      <c r="I107" s="438">
        <v>3000</v>
      </c>
      <c r="J107" s="438">
        <v>0</v>
      </c>
      <c r="K107" s="438">
        <v>3000</v>
      </c>
      <c r="L107" s="438">
        <v>0</v>
      </c>
      <c r="M107" s="438">
        <v>0</v>
      </c>
      <c r="N107" s="438">
        <v>0</v>
      </c>
      <c r="O107" s="438">
        <v>0</v>
      </c>
      <c r="P107" s="438">
        <v>0</v>
      </c>
      <c r="Q107" s="438">
        <v>0</v>
      </c>
      <c r="R107" s="438">
        <v>0</v>
      </c>
      <c r="S107" s="438">
        <v>0</v>
      </c>
      <c r="T107" s="438">
        <v>0</v>
      </c>
      <c r="U107" s="500">
        <v>0</v>
      </c>
      <c r="V107" s="500"/>
    </row>
    <row r="108" spans="1:22" s="439" customFormat="1" ht="18" customHeight="1">
      <c r="A108" s="437" t="s">
        <v>776</v>
      </c>
      <c r="B108" s="437" t="s">
        <v>776</v>
      </c>
      <c r="C108" s="437" t="s">
        <v>810</v>
      </c>
      <c r="D108" s="499" t="s">
        <v>315</v>
      </c>
      <c r="E108" s="499"/>
      <c r="F108" s="500">
        <v>15000</v>
      </c>
      <c r="G108" s="500"/>
      <c r="H108" s="438">
        <v>15000</v>
      </c>
      <c r="I108" s="438">
        <v>15000</v>
      </c>
      <c r="J108" s="438">
        <v>0</v>
      </c>
      <c r="K108" s="438">
        <v>15000</v>
      </c>
      <c r="L108" s="438">
        <v>0</v>
      </c>
      <c r="M108" s="438">
        <v>0</v>
      </c>
      <c r="N108" s="438">
        <v>0</v>
      </c>
      <c r="O108" s="438">
        <v>0</v>
      </c>
      <c r="P108" s="438">
        <v>0</v>
      </c>
      <c r="Q108" s="438">
        <v>0</v>
      </c>
      <c r="R108" s="438">
        <v>0</v>
      </c>
      <c r="S108" s="438">
        <v>0</v>
      </c>
      <c r="T108" s="438">
        <v>0</v>
      </c>
      <c r="U108" s="500">
        <v>0</v>
      </c>
      <c r="V108" s="500"/>
    </row>
    <row r="109" spans="1:22" s="439" customFormat="1" ht="18" customHeight="1">
      <c r="A109" s="437" t="s">
        <v>776</v>
      </c>
      <c r="B109" s="437" t="s">
        <v>811</v>
      </c>
      <c r="C109" s="437" t="s">
        <v>776</v>
      </c>
      <c r="D109" s="499" t="s">
        <v>411</v>
      </c>
      <c r="E109" s="499"/>
      <c r="F109" s="500">
        <v>52590</v>
      </c>
      <c r="G109" s="500"/>
      <c r="H109" s="438">
        <v>52590</v>
      </c>
      <c r="I109" s="438">
        <v>52590</v>
      </c>
      <c r="J109" s="438">
        <v>390</v>
      </c>
      <c r="K109" s="438">
        <v>52200</v>
      </c>
      <c r="L109" s="438">
        <v>0</v>
      </c>
      <c r="M109" s="438">
        <v>0</v>
      </c>
      <c r="N109" s="438">
        <v>0</v>
      </c>
      <c r="O109" s="438">
        <v>0</v>
      </c>
      <c r="P109" s="438">
        <v>0</v>
      </c>
      <c r="Q109" s="438">
        <v>0</v>
      </c>
      <c r="R109" s="438">
        <v>0</v>
      </c>
      <c r="S109" s="438">
        <v>0</v>
      </c>
      <c r="T109" s="438">
        <v>0</v>
      </c>
      <c r="U109" s="500">
        <v>0</v>
      </c>
      <c r="V109" s="500"/>
    </row>
    <row r="110" spans="1:22" s="439" customFormat="1" ht="12" customHeight="1">
      <c r="A110" s="437" t="s">
        <v>776</v>
      </c>
      <c r="B110" s="437" t="s">
        <v>776</v>
      </c>
      <c r="C110" s="437" t="s">
        <v>778</v>
      </c>
      <c r="D110" s="499" t="s">
        <v>291</v>
      </c>
      <c r="E110" s="499"/>
      <c r="F110" s="500">
        <v>390</v>
      </c>
      <c r="G110" s="500"/>
      <c r="H110" s="438">
        <v>390</v>
      </c>
      <c r="I110" s="438">
        <v>390</v>
      </c>
      <c r="J110" s="438">
        <v>390</v>
      </c>
      <c r="K110" s="438">
        <v>0</v>
      </c>
      <c r="L110" s="438">
        <v>0</v>
      </c>
      <c r="M110" s="438">
        <v>0</v>
      </c>
      <c r="N110" s="438">
        <v>0</v>
      </c>
      <c r="O110" s="438">
        <v>0</v>
      </c>
      <c r="P110" s="438">
        <v>0</v>
      </c>
      <c r="Q110" s="438">
        <v>0</v>
      </c>
      <c r="R110" s="438">
        <v>0</v>
      </c>
      <c r="S110" s="438">
        <v>0</v>
      </c>
      <c r="T110" s="438">
        <v>0</v>
      </c>
      <c r="U110" s="500">
        <v>0</v>
      </c>
      <c r="V110" s="500"/>
    </row>
    <row r="111" spans="1:22" s="439" customFormat="1" ht="12" customHeight="1">
      <c r="A111" s="437" t="s">
        <v>776</v>
      </c>
      <c r="B111" s="437" t="s">
        <v>776</v>
      </c>
      <c r="C111" s="437" t="s">
        <v>812</v>
      </c>
      <c r="D111" s="499" t="s">
        <v>551</v>
      </c>
      <c r="E111" s="499"/>
      <c r="F111" s="500">
        <v>4200</v>
      </c>
      <c r="G111" s="500"/>
      <c r="H111" s="438">
        <v>4200</v>
      </c>
      <c r="I111" s="438">
        <v>4200</v>
      </c>
      <c r="J111" s="438">
        <v>0</v>
      </c>
      <c r="K111" s="438">
        <v>4200</v>
      </c>
      <c r="L111" s="438">
        <v>0</v>
      </c>
      <c r="M111" s="438">
        <v>0</v>
      </c>
      <c r="N111" s="438">
        <v>0</v>
      </c>
      <c r="O111" s="438">
        <v>0</v>
      </c>
      <c r="P111" s="438">
        <v>0</v>
      </c>
      <c r="Q111" s="438">
        <v>0</v>
      </c>
      <c r="R111" s="438">
        <v>0</v>
      </c>
      <c r="S111" s="438">
        <v>0</v>
      </c>
      <c r="T111" s="438">
        <v>0</v>
      </c>
      <c r="U111" s="500">
        <v>0</v>
      </c>
      <c r="V111" s="500"/>
    </row>
    <row r="112" spans="1:6" s="408" customFormat="1" ht="9" customHeight="1">
      <c r="A112" s="502" t="s">
        <v>776</v>
      </c>
      <c r="B112" s="502"/>
      <c r="C112" s="502"/>
      <c r="D112" s="502"/>
      <c r="E112" s="503" t="s">
        <v>776</v>
      </c>
      <c r="F112" s="503"/>
    </row>
    <row r="113" spans="1:22" s="408" customFormat="1" ht="13.5" customHeight="1">
      <c r="A113" s="498" t="s">
        <v>32</v>
      </c>
      <c r="B113" s="498" t="s">
        <v>33</v>
      </c>
      <c r="C113" s="498" t="s">
        <v>34</v>
      </c>
      <c r="D113" s="498" t="s">
        <v>35</v>
      </c>
      <c r="E113" s="498"/>
      <c r="F113" s="498" t="s">
        <v>161</v>
      </c>
      <c r="G113" s="498"/>
      <c r="H113" s="498" t="s">
        <v>758</v>
      </c>
      <c r="I113" s="498"/>
      <c r="J113" s="498"/>
      <c r="K113" s="498"/>
      <c r="L113" s="498"/>
      <c r="M113" s="498"/>
      <c r="N113" s="498"/>
      <c r="O113" s="498"/>
      <c r="P113" s="498"/>
      <c r="Q113" s="498"/>
      <c r="R113" s="498"/>
      <c r="S113" s="498"/>
      <c r="T113" s="498"/>
      <c r="U113" s="498"/>
      <c r="V113" s="498"/>
    </row>
    <row r="114" spans="1:22" s="408" customFormat="1" ht="13.5" customHeight="1">
      <c r="A114" s="498"/>
      <c r="B114" s="498"/>
      <c r="C114" s="498"/>
      <c r="D114" s="498"/>
      <c r="E114" s="498"/>
      <c r="F114" s="498"/>
      <c r="G114" s="498"/>
      <c r="H114" s="498" t="s">
        <v>413</v>
      </c>
      <c r="I114" s="498" t="s">
        <v>162</v>
      </c>
      <c r="J114" s="498"/>
      <c r="K114" s="498"/>
      <c r="L114" s="498"/>
      <c r="M114" s="498"/>
      <c r="N114" s="498"/>
      <c r="O114" s="498"/>
      <c r="P114" s="498"/>
      <c r="Q114" s="498" t="s">
        <v>163</v>
      </c>
      <c r="R114" s="498" t="s">
        <v>162</v>
      </c>
      <c r="S114" s="498"/>
      <c r="T114" s="498"/>
      <c r="U114" s="498"/>
      <c r="V114" s="498"/>
    </row>
    <row r="115" spans="1:22" s="408" customFormat="1" ht="6.75" customHeight="1">
      <c r="A115" s="498"/>
      <c r="B115" s="498"/>
      <c r="C115" s="498"/>
      <c r="D115" s="498"/>
      <c r="E115" s="498"/>
      <c r="F115" s="498"/>
      <c r="G115" s="498"/>
      <c r="H115" s="498"/>
      <c r="I115" s="498" t="s">
        <v>166</v>
      </c>
      <c r="J115" s="498" t="s">
        <v>162</v>
      </c>
      <c r="K115" s="498"/>
      <c r="L115" s="498" t="s">
        <v>167</v>
      </c>
      <c r="M115" s="498" t="s">
        <v>168</v>
      </c>
      <c r="N115" s="498" t="s">
        <v>169</v>
      </c>
      <c r="O115" s="498" t="s">
        <v>759</v>
      </c>
      <c r="P115" s="498" t="s">
        <v>760</v>
      </c>
      <c r="Q115" s="498"/>
      <c r="R115" s="498" t="s">
        <v>164</v>
      </c>
      <c r="S115" s="422" t="s">
        <v>165</v>
      </c>
      <c r="T115" s="498" t="s">
        <v>761</v>
      </c>
      <c r="U115" s="498" t="s">
        <v>762</v>
      </c>
      <c r="V115" s="498"/>
    </row>
    <row r="116" spans="1:22" s="408" customFormat="1" ht="45" customHeight="1">
      <c r="A116" s="498"/>
      <c r="B116" s="498"/>
      <c r="C116" s="498"/>
      <c r="D116" s="498"/>
      <c r="E116" s="498"/>
      <c r="F116" s="498"/>
      <c r="G116" s="498"/>
      <c r="H116" s="498"/>
      <c r="I116" s="498"/>
      <c r="J116" s="422" t="s">
        <v>171</v>
      </c>
      <c r="K116" s="422" t="s">
        <v>172</v>
      </c>
      <c r="L116" s="498"/>
      <c r="M116" s="498"/>
      <c r="N116" s="498"/>
      <c r="O116" s="498"/>
      <c r="P116" s="498"/>
      <c r="Q116" s="498"/>
      <c r="R116" s="498"/>
      <c r="S116" s="422" t="s">
        <v>170</v>
      </c>
      <c r="T116" s="498"/>
      <c r="U116" s="498"/>
      <c r="V116" s="498"/>
    </row>
    <row r="117" spans="1:22" s="436" customFormat="1" ht="6.75" customHeight="1">
      <c r="A117" s="422" t="s">
        <v>36</v>
      </c>
      <c r="B117" s="422" t="s">
        <v>37</v>
      </c>
      <c r="C117" s="422" t="s">
        <v>38</v>
      </c>
      <c r="D117" s="498" t="s">
        <v>39</v>
      </c>
      <c r="E117" s="498"/>
      <c r="F117" s="498" t="s">
        <v>40</v>
      </c>
      <c r="G117" s="498"/>
      <c r="H117" s="422" t="s">
        <v>763</v>
      </c>
      <c r="I117" s="422" t="s">
        <v>764</v>
      </c>
      <c r="J117" s="422" t="s">
        <v>765</v>
      </c>
      <c r="K117" s="422" t="s">
        <v>766</v>
      </c>
      <c r="L117" s="422" t="s">
        <v>767</v>
      </c>
      <c r="M117" s="422" t="s">
        <v>768</v>
      </c>
      <c r="N117" s="422" t="s">
        <v>769</v>
      </c>
      <c r="O117" s="422" t="s">
        <v>770</v>
      </c>
      <c r="P117" s="422" t="s">
        <v>771</v>
      </c>
      <c r="Q117" s="422" t="s">
        <v>772</v>
      </c>
      <c r="R117" s="422" t="s">
        <v>773</v>
      </c>
      <c r="S117" s="422" t="s">
        <v>774</v>
      </c>
      <c r="T117" s="422" t="s">
        <v>775</v>
      </c>
      <c r="U117" s="501" t="s">
        <v>776</v>
      </c>
      <c r="V117" s="501"/>
    </row>
    <row r="118" spans="1:22" s="439" customFormat="1" ht="12" customHeight="1">
      <c r="A118" s="437" t="s">
        <v>776</v>
      </c>
      <c r="B118" s="437" t="s">
        <v>776</v>
      </c>
      <c r="C118" s="437" t="s">
        <v>785</v>
      </c>
      <c r="D118" s="499" t="s">
        <v>388</v>
      </c>
      <c r="E118" s="499"/>
      <c r="F118" s="500">
        <v>18000</v>
      </c>
      <c r="G118" s="500"/>
      <c r="H118" s="438">
        <v>18000</v>
      </c>
      <c r="I118" s="438">
        <v>18000</v>
      </c>
      <c r="J118" s="438">
        <v>0</v>
      </c>
      <c r="K118" s="438">
        <v>18000</v>
      </c>
      <c r="L118" s="438">
        <v>0</v>
      </c>
      <c r="M118" s="438">
        <v>0</v>
      </c>
      <c r="N118" s="438">
        <v>0</v>
      </c>
      <c r="O118" s="438">
        <v>0</v>
      </c>
      <c r="P118" s="438">
        <v>0</v>
      </c>
      <c r="Q118" s="438">
        <v>0</v>
      </c>
      <c r="R118" s="438">
        <v>0</v>
      </c>
      <c r="S118" s="438">
        <v>0</v>
      </c>
      <c r="T118" s="438">
        <v>0</v>
      </c>
      <c r="U118" s="500">
        <v>0</v>
      </c>
      <c r="V118" s="500"/>
    </row>
    <row r="119" spans="1:22" s="439" customFormat="1" ht="12" customHeight="1">
      <c r="A119" s="437" t="s">
        <v>776</v>
      </c>
      <c r="B119" s="437" t="s">
        <v>776</v>
      </c>
      <c r="C119" s="437" t="s">
        <v>801</v>
      </c>
      <c r="D119" s="499" t="s">
        <v>409</v>
      </c>
      <c r="E119" s="499"/>
      <c r="F119" s="500">
        <v>1000</v>
      </c>
      <c r="G119" s="500"/>
      <c r="H119" s="438">
        <v>1000</v>
      </c>
      <c r="I119" s="438">
        <v>1000</v>
      </c>
      <c r="J119" s="438">
        <v>0</v>
      </c>
      <c r="K119" s="438">
        <v>1000</v>
      </c>
      <c r="L119" s="438">
        <v>0</v>
      </c>
      <c r="M119" s="438">
        <v>0</v>
      </c>
      <c r="N119" s="438">
        <v>0</v>
      </c>
      <c r="O119" s="438">
        <v>0</v>
      </c>
      <c r="P119" s="438">
        <v>0</v>
      </c>
      <c r="Q119" s="438">
        <v>0</v>
      </c>
      <c r="R119" s="438">
        <v>0</v>
      </c>
      <c r="S119" s="438">
        <v>0</v>
      </c>
      <c r="T119" s="438">
        <v>0</v>
      </c>
      <c r="U119" s="500">
        <v>0</v>
      </c>
      <c r="V119" s="500"/>
    </row>
    <row r="120" spans="1:22" s="439" customFormat="1" ht="12" customHeight="1">
      <c r="A120" s="437" t="s">
        <v>776</v>
      </c>
      <c r="B120" s="437" t="s">
        <v>776</v>
      </c>
      <c r="C120" s="437" t="s">
        <v>779</v>
      </c>
      <c r="D120" s="499" t="s">
        <v>301</v>
      </c>
      <c r="E120" s="499"/>
      <c r="F120" s="500">
        <v>29000</v>
      </c>
      <c r="G120" s="500"/>
      <c r="H120" s="438">
        <v>29000</v>
      </c>
      <c r="I120" s="438">
        <v>29000</v>
      </c>
      <c r="J120" s="438">
        <v>0</v>
      </c>
      <c r="K120" s="438">
        <v>29000</v>
      </c>
      <c r="L120" s="438">
        <v>0</v>
      </c>
      <c r="M120" s="438">
        <v>0</v>
      </c>
      <c r="N120" s="438">
        <v>0</v>
      </c>
      <c r="O120" s="438">
        <v>0</v>
      </c>
      <c r="P120" s="438">
        <v>0</v>
      </c>
      <c r="Q120" s="438">
        <v>0</v>
      </c>
      <c r="R120" s="438">
        <v>0</v>
      </c>
      <c r="S120" s="438">
        <v>0</v>
      </c>
      <c r="T120" s="438">
        <v>0</v>
      </c>
      <c r="U120" s="500">
        <v>0</v>
      </c>
      <c r="V120" s="500"/>
    </row>
    <row r="121" spans="1:22" s="439" customFormat="1" ht="18" customHeight="1">
      <c r="A121" s="437" t="s">
        <v>776</v>
      </c>
      <c r="B121" s="437" t="s">
        <v>813</v>
      </c>
      <c r="C121" s="437" t="s">
        <v>776</v>
      </c>
      <c r="D121" s="499" t="s">
        <v>493</v>
      </c>
      <c r="E121" s="499"/>
      <c r="F121" s="500">
        <v>1141195.4</v>
      </c>
      <c r="G121" s="500"/>
      <c r="H121" s="438">
        <v>1141195.4</v>
      </c>
      <c r="I121" s="438">
        <v>1075227.4</v>
      </c>
      <c r="J121" s="438">
        <v>1022170</v>
      </c>
      <c r="K121" s="438">
        <v>53057.4</v>
      </c>
      <c r="L121" s="438">
        <v>0</v>
      </c>
      <c r="M121" s="438">
        <v>3000</v>
      </c>
      <c r="N121" s="438">
        <v>62968</v>
      </c>
      <c r="O121" s="438">
        <v>0</v>
      </c>
      <c r="P121" s="438">
        <v>0</v>
      </c>
      <c r="Q121" s="438">
        <v>0</v>
      </c>
      <c r="R121" s="438">
        <v>0</v>
      </c>
      <c r="S121" s="438">
        <v>0</v>
      </c>
      <c r="T121" s="438">
        <v>0</v>
      </c>
      <c r="U121" s="500">
        <v>0</v>
      </c>
      <c r="V121" s="500"/>
    </row>
    <row r="122" spans="1:22" s="439" customFormat="1" ht="18.75" customHeight="1">
      <c r="A122" s="437" t="s">
        <v>776</v>
      </c>
      <c r="B122" s="437" t="s">
        <v>776</v>
      </c>
      <c r="C122" s="437" t="s">
        <v>803</v>
      </c>
      <c r="D122" s="499" t="s">
        <v>281</v>
      </c>
      <c r="E122" s="499"/>
      <c r="F122" s="500">
        <v>3000</v>
      </c>
      <c r="G122" s="500"/>
      <c r="H122" s="438">
        <v>3000</v>
      </c>
      <c r="I122" s="438">
        <v>0</v>
      </c>
      <c r="J122" s="438">
        <v>0</v>
      </c>
      <c r="K122" s="438">
        <v>0</v>
      </c>
      <c r="L122" s="438">
        <v>0</v>
      </c>
      <c r="M122" s="438">
        <v>3000</v>
      </c>
      <c r="N122" s="438">
        <v>0</v>
      </c>
      <c r="O122" s="438">
        <v>0</v>
      </c>
      <c r="P122" s="438">
        <v>0</v>
      </c>
      <c r="Q122" s="438">
        <v>0</v>
      </c>
      <c r="R122" s="438">
        <v>0</v>
      </c>
      <c r="S122" s="438">
        <v>0</v>
      </c>
      <c r="T122" s="438">
        <v>0</v>
      </c>
      <c r="U122" s="500">
        <v>0</v>
      </c>
      <c r="V122" s="500"/>
    </row>
    <row r="123" spans="1:22" s="439" customFormat="1" ht="12" customHeight="1">
      <c r="A123" s="437" t="s">
        <v>776</v>
      </c>
      <c r="B123" s="437" t="s">
        <v>776</v>
      </c>
      <c r="C123" s="437" t="s">
        <v>795</v>
      </c>
      <c r="D123" s="499" t="s">
        <v>283</v>
      </c>
      <c r="E123" s="499"/>
      <c r="F123" s="500">
        <v>810150</v>
      </c>
      <c r="G123" s="500"/>
      <c r="H123" s="438">
        <v>810150</v>
      </c>
      <c r="I123" s="438">
        <v>810150</v>
      </c>
      <c r="J123" s="438">
        <v>810150</v>
      </c>
      <c r="K123" s="438">
        <v>0</v>
      </c>
      <c r="L123" s="438">
        <v>0</v>
      </c>
      <c r="M123" s="438">
        <v>0</v>
      </c>
      <c r="N123" s="438">
        <v>0</v>
      </c>
      <c r="O123" s="438">
        <v>0</v>
      </c>
      <c r="P123" s="438">
        <v>0</v>
      </c>
      <c r="Q123" s="438">
        <v>0</v>
      </c>
      <c r="R123" s="438">
        <v>0</v>
      </c>
      <c r="S123" s="438">
        <v>0</v>
      </c>
      <c r="T123" s="438">
        <v>0</v>
      </c>
      <c r="U123" s="500">
        <v>0</v>
      </c>
      <c r="V123" s="500"/>
    </row>
    <row r="124" spans="1:22" s="439" customFormat="1" ht="12" customHeight="1">
      <c r="A124" s="437" t="s">
        <v>776</v>
      </c>
      <c r="B124" s="437" t="s">
        <v>776</v>
      </c>
      <c r="C124" s="437" t="s">
        <v>814</v>
      </c>
      <c r="D124" s="499" t="s">
        <v>283</v>
      </c>
      <c r="E124" s="499"/>
      <c r="F124" s="500">
        <v>20947</v>
      </c>
      <c r="G124" s="500"/>
      <c r="H124" s="438">
        <v>20947</v>
      </c>
      <c r="I124" s="438">
        <v>0</v>
      </c>
      <c r="J124" s="438">
        <v>0</v>
      </c>
      <c r="K124" s="438">
        <v>0</v>
      </c>
      <c r="L124" s="438">
        <v>0</v>
      </c>
      <c r="M124" s="438">
        <v>0</v>
      </c>
      <c r="N124" s="438">
        <v>20947</v>
      </c>
      <c r="O124" s="438">
        <v>0</v>
      </c>
      <c r="P124" s="438">
        <v>0</v>
      </c>
      <c r="Q124" s="438">
        <v>0</v>
      </c>
      <c r="R124" s="438">
        <v>0</v>
      </c>
      <c r="S124" s="438">
        <v>0</v>
      </c>
      <c r="T124" s="438">
        <v>0</v>
      </c>
      <c r="U124" s="500">
        <v>0</v>
      </c>
      <c r="V124" s="500"/>
    </row>
    <row r="125" spans="1:22" s="439" customFormat="1" ht="12" customHeight="1">
      <c r="A125" s="437" t="s">
        <v>776</v>
      </c>
      <c r="B125" s="437" t="s">
        <v>776</v>
      </c>
      <c r="C125" s="437" t="s">
        <v>815</v>
      </c>
      <c r="D125" s="499" t="s">
        <v>283</v>
      </c>
      <c r="E125" s="499"/>
      <c r="F125" s="500">
        <v>2464</v>
      </c>
      <c r="G125" s="500"/>
      <c r="H125" s="438">
        <v>2464</v>
      </c>
      <c r="I125" s="438">
        <v>0</v>
      </c>
      <c r="J125" s="438">
        <v>0</v>
      </c>
      <c r="K125" s="438">
        <v>0</v>
      </c>
      <c r="L125" s="438">
        <v>0</v>
      </c>
      <c r="M125" s="438">
        <v>0</v>
      </c>
      <c r="N125" s="438">
        <v>2464</v>
      </c>
      <c r="O125" s="438">
        <v>0</v>
      </c>
      <c r="P125" s="438">
        <v>0</v>
      </c>
      <c r="Q125" s="438">
        <v>0</v>
      </c>
      <c r="R125" s="438">
        <v>0</v>
      </c>
      <c r="S125" s="438">
        <v>0</v>
      </c>
      <c r="T125" s="438">
        <v>0</v>
      </c>
      <c r="U125" s="500">
        <v>0</v>
      </c>
      <c r="V125" s="500"/>
    </row>
    <row r="126" spans="1:22" s="439" customFormat="1" ht="12" customHeight="1">
      <c r="A126" s="437" t="s">
        <v>776</v>
      </c>
      <c r="B126" s="437" t="s">
        <v>776</v>
      </c>
      <c r="C126" s="437" t="s">
        <v>804</v>
      </c>
      <c r="D126" s="499" t="s">
        <v>285</v>
      </c>
      <c r="E126" s="499"/>
      <c r="F126" s="500">
        <v>58260</v>
      </c>
      <c r="G126" s="500"/>
      <c r="H126" s="438">
        <v>58260</v>
      </c>
      <c r="I126" s="438">
        <v>58260</v>
      </c>
      <c r="J126" s="438">
        <v>58260</v>
      </c>
      <c r="K126" s="438">
        <v>0</v>
      </c>
      <c r="L126" s="438">
        <v>0</v>
      </c>
      <c r="M126" s="438">
        <v>0</v>
      </c>
      <c r="N126" s="438">
        <v>0</v>
      </c>
      <c r="O126" s="438">
        <v>0</v>
      </c>
      <c r="P126" s="438">
        <v>0</v>
      </c>
      <c r="Q126" s="438">
        <v>0</v>
      </c>
      <c r="R126" s="438">
        <v>0</v>
      </c>
      <c r="S126" s="438">
        <v>0</v>
      </c>
      <c r="T126" s="438">
        <v>0</v>
      </c>
      <c r="U126" s="500">
        <v>0</v>
      </c>
      <c r="V126" s="500"/>
    </row>
    <row r="127" spans="1:22" s="439" customFormat="1" ht="12" customHeight="1">
      <c r="A127" s="437" t="s">
        <v>776</v>
      </c>
      <c r="B127" s="437" t="s">
        <v>776</v>
      </c>
      <c r="C127" s="437" t="s">
        <v>777</v>
      </c>
      <c r="D127" s="499" t="s">
        <v>287</v>
      </c>
      <c r="E127" s="499"/>
      <c r="F127" s="500">
        <v>140260</v>
      </c>
      <c r="G127" s="500"/>
      <c r="H127" s="438">
        <v>140260</v>
      </c>
      <c r="I127" s="438">
        <v>140260</v>
      </c>
      <c r="J127" s="438">
        <v>140260</v>
      </c>
      <c r="K127" s="438">
        <v>0</v>
      </c>
      <c r="L127" s="438">
        <v>0</v>
      </c>
      <c r="M127" s="438">
        <v>0</v>
      </c>
      <c r="N127" s="438">
        <v>0</v>
      </c>
      <c r="O127" s="438">
        <v>0</v>
      </c>
      <c r="P127" s="438">
        <v>0</v>
      </c>
      <c r="Q127" s="438">
        <v>0</v>
      </c>
      <c r="R127" s="438">
        <v>0</v>
      </c>
      <c r="S127" s="438">
        <v>0</v>
      </c>
      <c r="T127" s="438">
        <v>0</v>
      </c>
      <c r="U127" s="500">
        <v>0</v>
      </c>
      <c r="V127" s="500"/>
    </row>
    <row r="128" spans="1:22" s="439" customFormat="1" ht="12" customHeight="1">
      <c r="A128" s="437" t="s">
        <v>776</v>
      </c>
      <c r="B128" s="437" t="s">
        <v>776</v>
      </c>
      <c r="C128" s="437" t="s">
        <v>816</v>
      </c>
      <c r="D128" s="499" t="s">
        <v>287</v>
      </c>
      <c r="E128" s="499"/>
      <c r="F128" s="500">
        <v>3600</v>
      </c>
      <c r="G128" s="500"/>
      <c r="H128" s="438">
        <v>3600</v>
      </c>
      <c r="I128" s="438">
        <v>0</v>
      </c>
      <c r="J128" s="438">
        <v>0</v>
      </c>
      <c r="K128" s="438">
        <v>0</v>
      </c>
      <c r="L128" s="438">
        <v>0</v>
      </c>
      <c r="M128" s="438">
        <v>0</v>
      </c>
      <c r="N128" s="438">
        <v>3600</v>
      </c>
      <c r="O128" s="438">
        <v>0</v>
      </c>
      <c r="P128" s="438">
        <v>0</v>
      </c>
      <c r="Q128" s="438">
        <v>0</v>
      </c>
      <c r="R128" s="438">
        <v>0</v>
      </c>
      <c r="S128" s="438">
        <v>0</v>
      </c>
      <c r="T128" s="438">
        <v>0</v>
      </c>
      <c r="U128" s="500">
        <v>0</v>
      </c>
      <c r="V128" s="500"/>
    </row>
    <row r="129" spans="1:22" s="439" customFormat="1" ht="12" customHeight="1">
      <c r="A129" s="437" t="s">
        <v>776</v>
      </c>
      <c r="B129" s="437" t="s">
        <v>776</v>
      </c>
      <c r="C129" s="437" t="s">
        <v>817</v>
      </c>
      <c r="D129" s="499" t="s">
        <v>287</v>
      </c>
      <c r="E129" s="499"/>
      <c r="F129" s="500">
        <v>424</v>
      </c>
      <c r="G129" s="500"/>
      <c r="H129" s="438">
        <v>424</v>
      </c>
      <c r="I129" s="438">
        <v>0</v>
      </c>
      <c r="J129" s="438">
        <v>0</v>
      </c>
      <c r="K129" s="438">
        <v>0</v>
      </c>
      <c r="L129" s="438">
        <v>0</v>
      </c>
      <c r="M129" s="438">
        <v>0</v>
      </c>
      <c r="N129" s="438">
        <v>424</v>
      </c>
      <c r="O129" s="438">
        <v>0</v>
      </c>
      <c r="P129" s="438">
        <v>0</v>
      </c>
      <c r="Q129" s="438">
        <v>0</v>
      </c>
      <c r="R129" s="438">
        <v>0</v>
      </c>
      <c r="S129" s="438">
        <v>0</v>
      </c>
      <c r="T129" s="438">
        <v>0</v>
      </c>
      <c r="U129" s="500">
        <v>0</v>
      </c>
      <c r="V129" s="500"/>
    </row>
    <row r="130" spans="1:22" s="439" customFormat="1" ht="12" customHeight="1">
      <c r="A130" s="437" t="s">
        <v>776</v>
      </c>
      <c r="B130" s="437" t="s">
        <v>776</v>
      </c>
      <c r="C130" s="437" t="s">
        <v>796</v>
      </c>
      <c r="D130" s="499" t="s">
        <v>289</v>
      </c>
      <c r="E130" s="499"/>
      <c r="F130" s="500">
        <v>13500</v>
      </c>
      <c r="G130" s="500"/>
      <c r="H130" s="438">
        <v>13500</v>
      </c>
      <c r="I130" s="438">
        <v>13500</v>
      </c>
      <c r="J130" s="438">
        <v>13500</v>
      </c>
      <c r="K130" s="438">
        <v>0</v>
      </c>
      <c r="L130" s="438">
        <v>0</v>
      </c>
      <c r="M130" s="438">
        <v>0</v>
      </c>
      <c r="N130" s="438">
        <v>0</v>
      </c>
      <c r="O130" s="438">
        <v>0</v>
      </c>
      <c r="P130" s="438">
        <v>0</v>
      </c>
      <c r="Q130" s="438">
        <v>0</v>
      </c>
      <c r="R130" s="438">
        <v>0</v>
      </c>
      <c r="S130" s="438">
        <v>0</v>
      </c>
      <c r="T130" s="438">
        <v>0</v>
      </c>
      <c r="U130" s="500">
        <v>0</v>
      </c>
      <c r="V130" s="500"/>
    </row>
    <row r="131" spans="1:22" s="439" customFormat="1" ht="12" customHeight="1">
      <c r="A131" s="437" t="s">
        <v>776</v>
      </c>
      <c r="B131" s="437" t="s">
        <v>776</v>
      </c>
      <c r="C131" s="437" t="s">
        <v>818</v>
      </c>
      <c r="D131" s="499" t="s">
        <v>289</v>
      </c>
      <c r="E131" s="499"/>
      <c r="F131" s="500">
        <v>523</v>
      </c>
      <c r="G131" s="500"/>
      <c r="H131" s="438">
        <v>523</v>
      </c>
      <c r="I131" s="438">
        <v>0</v>
      </c>
      <c r="J131" s="438">
        <v>0</v>
      </c>
      <c r="K131" s="438">
        <v>0</v>
      </c>
      <c r="L131" s="438">
        <v>0</v>
      </c>
      <c r="M131" s="438">
        <v>0</v>
      </c>
      <c r="N131" s="438">
        <v>523</v>
      </c>
      <c r="O131" s="438">
        <v>0</v>
      </c>
      <c r="P131" s="438">
        <v>0</v>
      </c>
      <c r="Q131" s="438">
        <v>0</v>
      </c>
      <c r="R131" s="438">
        <v>0</v>
      </c>
      <c r="S131" s="438">
        <v>0</v>
      </c>
      <c r="T131" s="438">
        <v>0</v>
      </c>
      <c r="U131" s="500">
        <v>0</v>
      </c>
      <c r="V131" s="500"/>
    </row>
    <row r="132" spans="1:22" s="439" customFormat="1" ht="12" customHeight="1">
      <c r="A132" s="437" t="s">
        <v>776</v>
      </c>
      <c r="B132" s="437" t="s">
        <v>776</v>
      </c>
      <c r="C132" s="437" t="s">
        <v>819</v>
      </c>
      <c r="D132" s="499" t="s">
        <v>289</v>
      </c>
      <c r="E132" s="499"/>
      <c r="F132" s="500">
        <v>62</v>
      </c>
      <c r="G132" s="500"/>
      <c r="H132" s="438">
        <v>62</v>
      </c>
      <c r="I132" s="438">
        <v>0</v>
      </c>
      <c r="J132" s="438">
        <v>0</v>
      </c>
      <c r="K132" s="438">
        <v>0</v>
      </c>
      <c r="L132" s="438">
        <v>0</v>
      </c>
      <c r="M132" s="438">
        <v>0</v>
      </c>
      <c r="N132" s="438">
        <v>62</v>
      </c>
      <c r="O132" s="438">
        <v>0</v>
      </c>
      <c r="P132" s="438">
        <v>0</v>
      </c>
      <c r="Q132" s="438">
        <v>0</v>
      </c>
      <c r="R132" s="438">
        <v>0</v>
      </c>
      <c r="S132" s="438">
        <v>0</v>
      </c>
      <c r="T132" s="438">
        <v>0</v>
      </c>
      <c r="U132" s="500">
        <v>0</v>
      </c>
      <c r="V132" s="500"/>
    </row>
    <row r="133" spans="1:22" s="439" customFormat="1" ht="12" customHeight="1">
      <c r="A133" s="437" t="s">
        <v>776</v>
      </c>
      <c r="B133" s="437" t="s">
        <v>776</v>
      </c>
      <c r="C133" s="437" t="s">
        <v>785</v>
      </c>
      <c r="D133" s="499" t="s">
        <v>388</v>
      </c>
      <c r="E133" s="499"/>
      <c r="F133" s="500">
        <v>10000</v>
      </c>
      <c r="G133" s="500"/>
      <c r="H133" s="438">
        <v>10000</v>
      </c>
      <c r="I133" s="438">
        <v>10000</v>
      </c>
      <c r="J133" s="438">
        <v>0</v>
      </c>
      <c r="K133" s="438">
        <v>10000</v>
      </c>
      <c r="L133" s="438">
        <v>0</v>
      </c>
      <c r="M133" s="438">
        <v>0</v>
      </c>
      <c r="N133" s="438">
        <v>0</v>
      </c>
      <c r="O133" s="438">
        <v>0</v>
      </c>
      <c r="P133" s="438">
        <v>0</v>
      </c>
      <c r="Q133" s="438">
        <v>0</v>
      </c>
      <c r="R133" s="438">
        <v>0</v>
      </c>
      <c r="S133" s="438">
        <v>0</v>
      </c>
      <c r="T133" s="438">
        <v>0</v>
      </c>
      <c r="U133" s="500">
        <v>0</v>
      </c>
      <c r="V133" s="500"/>
    </row>
    <row r="134" spans="1:22" s="439" customFormat="1" ht="12" customHeight="1">
      <c r="A134" s="437" t="s">
        <v>776</v>
      </c>
      <c r="B134" s="437" t="s">
        <v>776</v>
      </c>
      <c r="C134" s="437" t="s">
        <v>820</v>
      </c>
      <c r="D134" s="499" t="s">
        <v>388</v>
      </c>
      <c r="E134" s="499"/>
      <c r="F134" s="500">
        <v>895</v>
      </c>
      <c r="G134" s="500"/>
      <c r="H134" s="438">
        <v>895</v>
      </c>
      <c r="I134" s="438">
        <v>0</v>
      </c>
      <c r="J134" s="438">
        <v>0</v>
      </c>
      <c r="K134" s="438">
        <v>0</v>
      </c>
      <c r="L134" s="438">
        <v>0</v>
      </c>
      <c r="M134" s="438">
        <v>0</v>
      </c>
      <c r="N134" s="438">
        <v>895</v>
      </c>
      <c r="O134" s="438">
        <v>0</v>
      </c>
      <c r="P134" s="438">
        <v>0</v>
      </c>
      <c r="Q134" s="438">
        <v>0</v>
      </c>
      <c r="R134" s="438">
        <v>0</v>
      </c>
      <c r="S134" s="438">
        <v>0</v>
      </c>
      <c r="T134" s="438">
        <v>0</v>
      </c>
      <c r="U134" s="500">
        <v>0</v>
      </c>
      <c r="V134" s="500"/>
    </row>
    <row r="135" spans="1:22" s="439" customFormat="1" ht="12" customHeight="1">
      <c r="A135" s="437" t="s">
        <v>776</v>
      </c>
      <c r="B135" s="437" t="s">
        <v>776</v>
      </c>
      <c r="C135" s="437" t="s">
        <v>821</v>
      </c>
      <c r="D135" s="499" t="s">
        <v>388</v>
      </c>
      <c r="E135" s="499"/>
      <c r="F135" s="500">
        <v>105</v>
      </c>
      <c r="G135" s="500"/>
      <c r="H135" s="438">
        <v>105</v>
      </c>
      <c r="I135" s="438">
        <v>0</v>
      </c>
      <c r="J135" s="438">
        <v>0</v>
      </c>
      <c r="K135" s="438">
        <v>0</v>
      </c>
      <c r="L135" s="438">
        <v>0</v>
      </c>
      <c r="M135" s="438">
        <v>0</v>
      </c>
      <c r="N135" s="438">
        <v>105</v>
      </c>
      <c r="O135" s="438">
        <v>0</v>
      </c>
      <c r="P135" s="438">
        <v>0</v>
      </c>
      <c r="Q135" s="438">
        <v>0</v>
      </c>
      <c r="R135" s="438">
        <v>0</v>
      </c>
      <c r="S135" s="438">
        <v>0</v>
      </c>
      <c r="T135" s="438">
        <v>0</v>
      </c>
      <c r="U135" s="500">
        <v>0</v>
      </c>
      <c r="V135" s="500"/>
    </row>
    <row r="136" spans="1:22" s="439" customFormat="1" ht="12" customHeight="1">
      <c r="A136" s="437" t="s">
        <v>776</v>
      </c>
      <c r="B136" s="437" t="s">
        <v>776</v>
      </c>
      <c r="C136" s="437" t="s">
        <v>807</v>
      </c>
      <c r="D136" s="499" t="s">
        <v>299</v>
      </c>
      <c r="E136" s="499"/>
      <c r="F136" s="500">
        <v>700</v>
      </c>
      <c r="G136" s="500"/>
      <c r="H136" s="438">
        <v>700</v>
      </c>
      <c r="I136" s="438">
        <v>700</v>
      </c>
      <c r="J136" s="438">
        <v>0</v>
      </c>
      <c r="K136" s="438">
        <v>700</v>
      </c>
      <c r="L136" s="438">
        <v>0</v>
      </c>
      <c r="M136" s="438">
        <v>0</v>
      </c>
      <c r="N136" s="438">
        <v>0</v>
      </c>
      <c r="O136" s="438">
        <v>0</v>
      </c>
      <c r="P136" s="438">
        <v>0</v>
      </c>
      <c r="Q136" s="438">
        <v>0</v>
      </c>
      <c r="R136" s="438">
        <v>0</v>
      </c>
      <c r="S136" s="438">
        <v>0</v>
      </c>
      <c r="T136" s="438">
        <v>0</v>
      </c>
      <c r="U136" s="500">
        <v>0</v>
      </c>
      <c r="V136" s="500"/>
    </row>
    <row r="137" spans="1:22" s="439" customFormat="1" ht="12" customHeight="1">
      <c r="A137" s="437" t="s">
        <v>776</v>
      </c>
      <c r="B137" s="437" t="s">
        <v>776</v>
      </c>
      <c r="C137" s="437" t="s">
        <v>779</v>
      </c>
      <c r="D137" s="499" t="s">
        <v>301</v>
      </c>
      <c r="E137" s="499"/>
      <c r="F137" s="500">
        <v>20230</v>
      </c>
      <c r="G137" s="500"/>
      <c r="H137" s="438">
        <v>20230</v>
      </c>
      <c r="I137" s="438">
        <v>20230</v>
      </c>
      <c r="J137" s="438">
        <v>0</v>
      </c>
      <c r="K137" s="438">
        <v>20230</v>
      </c>
      <c r="L137" s="438">
        <v>0</v>
      </c>
      <c r="M137" s="438">
        <v>0</v>
      </c>
      <c r="N137" s="438">
        <v>0</v>
      </c>
      <c r="O137" s="438">
        <v>0</v>
      </c>
      <c r="P137" s="438">
        <v>0</v>
      </c>
      <c r="Q137" s="438">
        <v>0</v>
      </c>
      <c r="R137" s="438">
        <v>0</v>
      </c>
      <c r="S137" s="438">
        <v>0</v>
      </c>
      <c r="T137" s="438">
        <v>0</v>
      </c>
      <c r="U137" s="500">
        <v>0</v>
      </c>
      <c r="V137" s="500"/>
    </row>
    <row r="138" spans="1:22" s="439" customFormat="1" ht="12" customHeight="1">
      <c r="A138" s="437" t="s">
        <v>776</v>
      </c>
      <c r="B138" s="437" t="s">
        <v>776</v>
      </c>
      <c r="C138" s="437" t="s">
        <v>822</v>
      </c>
      <c r="D138" s="499" t="s">
        <v>301</v>
      </c>
      <c r="E138" s="499"/>
      <c r="F138" s="500">
        <v>30375</v>
      </c>
      <c r="G138" s="500"/>
      <c r="H138" s="438">
        <v>30375</v>
      </c>
      <c r="I138" s="438">
        <v>0</v>
      </c>
      <c r="J138" s="438">
        <v>0</v>
      </c>
      <c r="K138" s="438">
        <v>0</v>
      </c>
      <c r="L138" s="438">
        <v>0</v>
      </c>
      <c r="M138" s="438">
        <v>0</v>
      </c>
      <c r="N138" s="438">
        <v>30375</v>
      </c>
      <c r="O138" s="438">
        <v>0</v>
      </c>
      <c r="P138" s="438">
        <v>0</v>
      </c>
      <c r="Q138" s="438">
        <v>0</v>
      </c>
      <c r="R138" s="438">
        <v>0</v>
      </c>
      <c r="S138" s="438">
        <v>0</v>
      </c>
      <c r="T138" s="438">
        <v>0</v>
      </c>
      <c r="U138" s="500">
        <v>0</v>
      </c>
      <c r="V138" s="500"/>
    </row>
    <row r="139" spans="1:22" s="439" customFormat="1" ht="12" customHeight="1">
      <c r="A139" s="437" t="s">
        <v>776</v>
      </c>
      <c r="B139" s="437" t="s">
        <v>776</v>
      </c>
      <c r="C139" s="437" t="s">
        <v>823</v>
      </c>
      <c r="D139" s="499" t="s">
        <v>301</v>
      </c>
      <c r="E139" s="499"/>
      <c r="F139" s="500">
        <v>3573</v>
      </c>
      <c r="G139" s="500"/>
      <c r="H139" s="438">
        <v>3573</v>
      </c>
      <c r="I139" s="438">
        <v>0</v>
      </c>
      <c r="J139" s="438">
        <v>0</v>
      </c>
      <c r="K139" s="438">
        <v>0</v>
      </c>
      <c r="L139" s="438">
        <v>0</v>
      </c>
      <c r="M139" s="438">
        <v>0</v>
      </c>
      <c r="N139" s="438">
        <v>3573</v>
      </c>
      <c r="O139" s="438">
        <v>0</v>
      </c>
      <c r="P139" s="438">
        <v>0</v>
      </c>
      <c r="Q139" s="438">
        <v>0</v>
      </c>
      <c r="R139" s="438">
        <v>0</v>
      </c>
      <c r="S139" s="438">
        <v>0</v>
      </c>
      <c r="T139" s="438">
        <v>0</v>
      </c>
      <c r="U139" s="500">
        <v>0</v>
      </c>
      <c r="V139" s="500"/>
    </row>
    <row r="140" spans="1:22" s="439" customFormat="1" ht="18" customHeight="1">
      <c r="A140" s="437" t="s">
        <v>776</v>
      </c>
      <c r="B140" s="437" t="s">
        <v>776</v>
      </c>
      <c r="C140" s="437" t="s">
        <v>809</v>
      </c>
      <c r="D140" s="499" t="s">
        <v>311</v>
      </c>
      <c r="E140" s="499"/>
      <c r="F140" s="500">
        <v>22127.4</v>
      </c>
      <c r="G140" s="500"/>
      <c r="H140" s="438">
        <v>22127.4</v>
      </c>
      <c r="I140" s="438">
        <v>22127.4</v>
      </c>
      <c r="J140" s="438">
        <v>0</v>
      </c>
      <c r="K140" s="438">
        <v>22127.4</v>
      </c>
      <c r="L140" s="438">
        <v>0</v>
      </c>
      <c r="M140" s="438">
        <v>0</v>
      </c>
      <c r="N140" s="438">
        <v>0</v>
      </c>
      <c r="O140" s="438">
        <v>0</v>
      </c>
      <c r="P140" s="438">
        <v>0</v>
      </c>
      <c r="Q140" s="438">
        <v>0</v>
      </c>
      <c r="R140" s="438">
        <v>0</v>
      </c>
      <c r="S140" s="438">
        <v>0</v>
      </c>
      <c r="T140" s="438">
        <v>0</v>
      </c>
      <c r="U140" s="500">
        <v>0</v>
      </c>
      <c r="V140" s="500"/>
    </row>
    <row r="141" spans="1:22" s="439" customFormat="1" ht="13.5" customHeight="1">
      <c r="A141" s="437" t="s">
        <v>776</v>
      </c>
      <c r="B141" s="437" t="s">
        <v>824</v>
      </c>
      <c r="C141" s="437" t="s">
        <v>776</v>
      </c>
      <c r="D141" s="499" t="s">
        <v>44</v>
      </c>
      <c r="E141" s="499"/>
      <c r="F141" s="500">
        <v>76215</v>
      </c>
      <c r="G141" s="500"/>
      <c r="H141" s="438">
        <v>76215</v>
      </c>
      <c r="I141" s="438">
        <v>35500</v>
      </c>
      <c r="J141" s="438">
        <v>0</v>
      </c>
      <c r="K141" s="438">
        <v>35500</v>
      </c>
      <c r="L141" s="438">
        <v>2315</v>
      </c>
      <c r="M141" s="438">
        <v>38400</v>
      </c>
      <c r="N141" s="438">
        <v>0</v>
      </c>
      <c r="O141" s="438">
        <v>0</v>
      </c>
      <c r="P141" s="438">
        <v>0</v>
      </c>
      <c r="Q141" s="438">
        <v>0</v>
      </c>
      <c r="R141" s="438">
        <v>0</v>
      </c>
      <c r="S141" s="438">
        <v>0</v>
      </c>
      <c r="T141" s="438">
        <v>0</v>
      </c>
      <c r="U141" s="500">
        <v>0</v>
      </c>
      <c r="V141" s="500"/>
    </row>
    <row r="142" spans="1:22" s="439" customFormat="1" ht="52.5" customHeight="1">
      <c r="A142" s="437" t="s">
        <v>776</v>
      </c>
      <c r="B142" s="437" t="s">
        <v>776</v>
      </c>
      <c r="C142" s="437" t="s">
        <v>825</v>
      </c>
      <c r="D142" s="499" t="s">
        <v>552</v>
      </c>
      <c r="E142" s="499"/>
      <c r="F142" s="500">
        <v>2315</v>
      </c>
      <c r="G142" s="500"/>
      <c r="H142" s="438">
        <v>2315</v>
      </c>
      <c r="I142" s="438">
        <v>0</v>
      </c>
      <c r="J142" s="438">
        <v>0</v>
      </c>
      <c r="K142" s="438">
        <v>0</v>
      </c>
      <c r="L142" s="438">
        <v>2315</v>
      </c>
      <c r="M142" s="438">
        <v>0</v>
      </c>
      <c r="N142" s="438">
        <v>0</v>
      </c>
      <c r="O142" s="438">
        <v>0</v>
      </c>
      <c r="P142" s="438">
        <v>0</v>
      </c>
      <c r="Q142" s="438">
        <v>0</v>
      </c>
      <c r="R142" s="438">
        <v>0</v>
      </c>
      <c r="S142" s="438">
        <v>0</v>
      </c>
      <c r="T142" s="438">
        <v>0</v>
      </c>
      <c r="U142" s="500">
        <v>0</v>
      </c>
      <c r="V142" s="500"/>
    </row>
    <row r="143" spans="1:22" s="439" customFormat="1" ht="13.5" customHeight="1">
      <c r="A143" s="437" t="s">
        <v>776</v>
      </c>
      <c r="B143" s="437" t="s">
        <v>776</v>
      </c>
      <c r="C143" s="437" t="s">
        <v>799</v>
      </c>
      <c r="D143" s="499" t="s">
        <v>800</v>
      </c>
      <c r="E143" s="499"/>
      <c r="F143" s="500">
        <v>38400</v>
      </c>
      <c r="G143" s="500"/>
      <c r="H143" s="438">
        <v>38400</v>
      </c>
      <c r="I143" s="438">
        <v>0</v>
      </c>
      <c r="J143" s="438">
        <v>0</v>
      </c>
      <c r="K143" s="438">
        <v>0</v>
      </c>
      <c r="L143" s="438">
        <v>0</v>
      </c>
      <c r="M143" s="438">
        <v>38400</v>
      </c>
      <c r="N143" s="438">
        <v>0</v>
      </c>
      <c r="O143" s="438">
        <v>0</v>
      </c>
      <c r="P143" s="438">
        <v>0</v>
      </c>
      <c r="Q143" s="438">
        <v>0</v>
      </c>
      <c r="R143" s="438">
        <v>0</v>
      </c>
      <c r="S143" s="438">
        <v>0</v>
      </c>
      <c r="T143" s="438">
        <v>0</v>
      </c>
      <c r="U143" s="500">
        <v>0</v>
      </c>
      <c r="V143" s="500"/>
    </row>
    <row r="144" spans="1:22" s="439" customFormat="1" ht="13.5" customHeight="1">
      <c r="A144" s="437" t="s">
        <v>776</v>
      </c>
      <c r="B144" s="437" t="s">
        <v>776</v>
      </c>
      <c r="C144" s="437" t="s">
        <v>779</v>
      </c>
      <c r="D144" s="499" t="s">
        <v>301</v>
      </c>
      <c r="E144" s="499"/>
      <c r="F144" s="500">
        <v>14500</v>
      </c>
      <c r="G144" s="500"/>
      <c r="H144" s="438">
        <v>14500</v>
      </c>
      <c r="I144" s="438">
        <v>14500</v>
      </c>
      <c r="J144" s="438">
        <v>0</v>
      </c>
      <c r="K144" s="438">
        <v>14500</v>
      </c>
      <c r="L144" s="438">
        <v>0</v>
      </c>
      <c r="M144" s="438">
        <v>0</v>
      </c>
      <c r="N144" s="438">
        <v>0</v>
      </c>
      <c r="O144" s="438">
        <v>0</v>
      </c>
      <c r="P144" s="438">
        <v>0</v>
      </c>
      <c r="Q144" s="438">
        <v>0</v>
      </c>
      <c r="R144" s="438">
        <v>0</v>
      </c>
      <c r="S144" s="438">
        <v>0</v>
      </c>
      <c r="T144" s="438">
        <v>0</v>
      </c>
      <c r="U144" s="500">
        <v>0</v>
      </c>
      <c r="V144" s="500"/>
    </row>
    <row r="145" spans="1:22" s="439" customFormat="1" ht="13.5" customHeight="1">
      <c r="A145" s="437" t="s">
        <v>776</v>
      </c>
      <c r="B145" s="437" t="s">
        <v>776</v>
      </c>
      <c r="C145" s="437" t="s">
        <v>782</v>
      </c>
      <c r="D145" s="499" t="s">
        <v>309</v>
      </c>
      <c r="E145" s="499"/>
      <c r="F145" s="500">
        <v>21000</v>
      </c>
      <c r="G145" s="500"/>
      <c r="H145" s="438">
        <v>21000</v>
      </c>
      <c r="I145" s="438">
        <v>21000</v>
      </c>
      <c r="J145" s="438">
        <v>0</v>
      </c>
      <c r="K145" s="438">
        <v>21000</v>
      </c>
      <c r="L145" s="438">
        <v>0</v>
      </c>
      <c r="M145" s="438">
        <v>0</v>
      </c>
      <c r="N145" s="438">
        <v>0</v>
      </c>
      <c r="O145" s="438">
        <v>0</v>
      </c>
      <c r="P145" s="438">
        <v>0</v>
      </c>
      <c r="Q145" s="438">
        <v>0</v>
      </c>
      <c r="R145" s="438">
        <v>0</v>
      </c>
      <c r="S145" s="438">
        <v>0</v>
      </c>
      <c r="T145" s="438">
        <v>0</v>
      </c>
      <c r="U145" s="500">
        <v>0</v>
      </c>
      <c r="V145" s="500"/>
    </row>
    <row r="146" spans="1:22" s="439" customFormat="1" ht="24.75" customHeight="1">
      <c r="A146" s="437" t="s">
        <v>379</v>
      </c>
      <c r="B146" s="437" t="s">
        <v>776</v>
      </c>
      <c r="C146" s="437" t="s">
        <v>776</v>
      </c>
      <c r="D146" s="499" t="s">
        <v>74</v>
      </c>
      <c r="E146" s="499"/>
      <c r="F146" s="500">
        <v>1332</v>
      </c>
      <c r="G146" s="500"/>
      <c r="H146" s="438">
        <v>1332</v>
      </c>
      <c r="I146" s="438">
        <v>1332</v>
      </c>
      <c r="J146" s="438">
        <v>1332</v>
      </c>
      <c r="K146" s="438">
        <v>0</v>
      </c>
      <c r="L146" s="438">
        <v>0</v>
      </c>
      <c r="M146" s="438">
        <v>0</v>
      </c>
      <c r="N146" s="438">
        <v>0</v>
      </c>
      <c r="O146" s="438">
        <v>0</v>
      </c>
      <c r="P146" s="438">
        <v>0</v>
      </c>
      <c r="Q146" s="438">
        <v>0</v>
      </c>
      <c r="R146" s="438">
        <v>0</v>
      </c>
      <c r="S146" s="438">
        <v>0</v>
      </c>
      <c r="T146" s="438">
        <v>0</v>
      </c>
      <c r="U146" s="500">
        <v>0</v>
      </c>
      <c r="V146" s="500"/>
    </row>
    <row r="147" spans="1:22" s="439" customFormat="1" ht="19.5" customHeight="1">
      <c r="A147" s="437" t="s">
        <v>776</v>
      </c>
      <c r="B147" s="437" t="s">
        <v>378</v>
      </c>
      <c r="C147" s="437" t="s">
        <v>776</v>
      </c>
      <c r="D147" s="499" t="s">
        <v>75</v>
      </c>
      <c r="E147" s="499"/>
      <c r="F147" s="500">
        <v>1332</v>
      </c>
      <c r="G147" s="500"/>
      <c r="H147" s="438">
        <v>1332</v>
      </c>
      <c r="I147" s="438">
        <v>1332</v>
      </c>
      <c r="J147" s="438">
        <v>1332</v>
      </c>
      <c r="K147" s="438">
        <v>0</v>
      </c>
      <c r="L147" s="438">
        <v>0</v>
      </c>
      <c r="M147" s="438">
        <v>0</v>
      </c>
      <c r="N147" s="438">
        <v>0</v>
      </c>
      <c r="O147" s="438">
        <v>0</v>
      </c>
      <c r="P147" s="438">
        <v>0</v>
      </c>
      <c r="Q147" s="438">
        <v>0</v>
      </c>
      <c r="R147" s="438">
        <v>0</v>
      </c>
      <c r="S147" s="438">
        <v>0</v>
      </c>
      <c r="T147" s="438">
        <v>0</v>
      </c>
      <c r="U147" s="500">
        <v>0</v>
      </c>
      <c r="V147" s="500"/>
    </row>
    <row r="148" spans="1:22" s="439" customFormat="1" ht="12" customHeight="1">
      <c r="A148" s="437" t="s">
        <v>776</v>
      </c>
      <c r="B148" s="437" t="s">
        <v>776</v>
      </c>
      <c r="C148" s="437" t="s">
        <v>777</v>
      </c>
      <c r="D148" s="499" t="s">
        <v>287</v>
      </c>
      <c r="E148" s="499"/>
      <c r="F148" s="500">
        <v>192.24</v>
      </c>
      <c r="G148" s="500"/>
      <c r="H148" s="438">
        <v>192.24</v>
      </c>
      <c r="I148" s="438">
        <v>192.24</v>
      </c>
      <c r="J148" s="438">
        <v>192.24</v>
      </c>
      <c r="K148" s="438">
        <v>0</v>
      </c>
      <c r="L148" s="438">
        <v>0</v>
      </c>
      <c r="M148" s="438">
        <v>0</v>
      </c>
      <c r="N148" s="438">
        <v>0</v>
      </c>
      <c r="O148" s="438">
        <v>0</v>
      </c>
      <c r="P148" s="438">
        <v>0</v>
      </c>
      <c r="Q148" s="438">
        <v>0</v>
      </c>
      <c r="R148" s="438">
        <v>0</v>
      </c>
      <c r="S148" s="438">
        <v>0</v>
      </c>
      <c r="T148" s="438">
        <v>0</v>
      </c>
      <c r="U148" s="500">
        <v>0</v>
      </c>
      <c r="V148" s="500"/>
    </row>
    <row r="149" spans="1:22" s="439" customFormat="1" ht="12" customHeight="1">
      <c r="A149" s="437" t="s">
        <v>776</v>
      </c>
      <c r="B149" s="437" t="s">
        <v>776</v>
      </c>
      <c r="C149" s="437" t="s">
        <v>796</v>
      </c>
      <c r="D149" s="499" t="s">
        <v>289</v>
      </c>
      <c r="E149" s="499"/>
      <c r="F149" s="500">
        <v>27.26</v>
      </c>
      <c r="G149" s="500"/>
      <c r="H149" s="438">
        <v>27.26</v>
      </c>
      <c r="I149" s="438">
        <v>27.26</v>
      </c>
      <c r="J149" s="438">
        <v>27.26</v>
      </c>
      <c r="K149" s="438">
        <v>0</v>
      </c>
      <c r="L149" s="438">
        <v>0</v>
      </c>
      <c r="M149" s="438">
        <v>0</v>
      </c>
      <c r="N149" s="438">
        <v>0</v>
      </c>
      <c r="O149" s="438">
        <v>0</v>
      </c>
      <c r="P149" s="438">
        <v>0</v>
      </c>
      <c r="Q149" s="438">
        <v>0</v>
      </c>
      <c r="R149" s="438">
        <v>0</v>
      </c>
      <c r="S149" s="438">
        <v>0</v>
      </c>
      <c r="T149" s="438">
        <v>0</v>
      </c>
      <c r="U149" s="500">
        <v>0</v>
      </c>
      <c r="V149" s="500"/>
    </row>
    <row r="150" spans="1:22" s="439" customFormat="1" ht="12" customHeight="1">
      <c r="A150" s="437" t="s">
        <v>776</v>
      </c>
      <c r="B150" s="437" t="s">
        <v>776</v>
      </c>
      <c r="C150" s="437" t="s">
        <v>778</v>
      </c>
      <c r="D150" s="499" t="s">
        <v>291</v>
      </c>
      <c r="E150" s="499"/>
      <c r="F150" s="500">
        <v>1112.5</v>
      </c>
      <c r="G150" s="500"/>
      <c r="H150" s="438">
        <v>1112.5</v>
      </c>
      <c r="I150" s="438">
        <v>1112.5</v>
      </c>
      <c r="J150" s="438">
        <v>1112.5</v>
      </c>
      <c r="K150" s="438">
        <v>0</v>
      </c>
      <c r="L150" s="438">
        <v>0</v>
      </c>
      <c r="M150" s="438">
        <v>0</v>
      </c>
      <c r="N150" s="438">
        <v>0</v>
      </c>
      <c r="O150" s="438">
        <v>0</v>
      </c>
      <c r="P150" s="438">
        <v>0</v>
      </c>
      <c r="Q150" s="438">
        <v>0</v>
      </c>
      <c r="R150" s="438">
        <v>0</v>
      </c>
      <c r="S150" s="438">
        <v>0</v>
      </c>
      <c r="T150" s="438">
        <v>0</v>
      </c>
      <c r="U150" s="500">
        <v>0</v>
      </c>
      <c r="V150" s="500"/>
    </row>
    <row r="151" spans="1:6" s="408" customFormat="1" ht="9.75" customHeight="1">
      <c r="A151" s="502" t="s">
        <v>776</v>
      </c>
      <c r="B151" s="502"/>
      <c r="C151" s="502"/>
      <c r="D151" s="502"/>
      <c r="E151" s="503" t="s">
        <v>776</v>
      </c>
      <c r="F151" s="503"/>
    </row>
    <row r="152" spans="1:22" s="408" customFormat="1" ht="13.5" customHeight="1">
      <c r="A152" s="498" t="s">
        <v>32</v>
      </c>
      <c r="B152" s="498" t="s">
        <v>33</v>
      </c>
      <c r="C152" s="498" t="s">
        <v>34</v>
      </c>
      <c r="D152" s="498" t="s">
        <v>35</v>
      </c>
      <c r="E152" s="498"/>
      <c r="F152" s="498" t="s">
        <v>161</v>
      </c>
      <c r="G152" s="498"/>
      <c r="H152" s="498" t="s">
        <v>758</v>
      </c>
      <c r="I152" s="498"/>
      <c r="J152" s="498"/>
      <c r="K152" s="498"/>
      <c r="L152" s="498"/>
      <c r="M152" s="498"/>
      <c r="N152" s="498"/>
      <c r="O152" s="498"/>
      <c r="P152" s="498"/>
      <c r="Q152" s="498"/>
      <c r="R152" s="498"/>
      <c r="S152" s="498"/>
      <c r="T152" s="498"/>
      <c r="U152" s="498"/>
      <c r="V152" s="498"/>
    </row>
    <row r="153" spans="1:22" s="408" customFormat="1" ht="13.5" customHeight="1">
      <c r="A153" s="498"/>
      <c r="B153" s="498"/>
      <c r="C153" s="498"/>
      <c r="D153" s="498"/>
      <c r="E153" s="498"/>
      <c r="F153" s="498"/>
      <c r="G153" s="498"/>
      <c r="H153" s="498" t="s">
        <v>413</v>
      </c>
      <c r="I153" s="498" t="s">
        <v>162</v>
      </c>
      <c r="J153" s="498"/>
      <c r="K153" s="498"/>
      <c r="L153" s="498"/>
      <c r="M153" s="498"/>
      <c r="N153" s="498"/>
      <c r="O153" s="498"/>
      <c r="P153" s="498"/>
      <c r="Q153" s="498" t="s">
        <v>163</v>
      </c>
      <c r="R153" s="498" t="s">
        <v>162</v>
      </c>
      <c r="S153" s="498"/>
      <c r="T153" s="498"/>
      <c r="U153" s="498"/>
      <c r="V153" s="498"/>
    </row>
    <row r="154" spans="1:22" s="408" customFormat="1" ht="6.75" customHeight="1">
      <c r="A154" s="498"/>
      <c r="B154" s="498"/>
      <c r="C154" s="498"/>
      <c r="D154" s="498"/>
      <c r="E154" s="498"/>
      <c r="F154" s="498"/>
      <c r="G154" s="498"/>
      <c r="H154" s="498"/>
      <c r="I154" s="498" t="s">
        <v>166</v>
      </c>
      <c r="J154" s="498" t="s">
        <v>162</v>
      </c>
      <c r="K154" s="498"/>
      <c r="L154" s="498" t="s">
        <v>167</v>
      </c>
      <c r="M154" s="498" t="s">
        <v>168</v>
      </c>
      <c r="N154" s="498" t="s">
        <v>169</v>
      </c>
      <c r="O154" s="498" t="s">
        <v>759</v>
      </c>
      <c r="P154" s="498" t="s">
        <v>760</v>
      </c>
      <c r="Q154" s="498"/>
      <c r="R154" s="498" t="s">
        <v>164</v>
      </c>
      <c r="S154" s="422" t="s">
        <v>165</v>
      </c>
      <c r="T154" s="498" t="s">
        <v>761</v>
      </c>
      <c r="U154" s="498" t="s">
        <v>762</v>
      </c>
      <c r="V154" s="498"/>
    </row>
    <row r="155" spans="1:22" s="408" customFormat="1" ht="45" customHeight="1">
      <c r="A155" s="498"/>
      <c r="B155" s="498"/>
      <c r="C155" s="498"/>
      <c r="D155" s="498"/>
      <c r="E155" s="498"/>
      <c r="F155" s="498"/>
      <c r="G155" s="498"/>
      <c r="H155" s="498"/>
      <c r="I155" s="498"/>
      <c r="J155" s="422" t="s">
        <v>171</v>
      </c>
      <c r="K155" s="422" t="s">
        <v>172</v>
      </c>
      <c r="L155" s="498"/>
      <c r="M155" s="498"/>
      <c r="N155" s="498"/>
      <c r="O155" s="498"/>
      <c r="P155" s="498"/>
      <c r="Q155" s="498"/>
      <c r="R155" s="498"/>
      <c r="S155" s="422" t="s">
        <v>170</v>
      </c>
      <c r="T155" s="498"/>
      <c r="U155" s="498"/>
      <c r="V155" s="498"/>
    </row>
    <row r="156" spans="1:22" s="436" customFormat="1" ht="6.75" customHeight="1">
      <c r="A156" s="422" t="s">
        <v>36</v>
      </c>
      <c r="B156" s="422" t="s">
        <v>37</v>
      </c>
      <c r="C156" s="422" t="s">
        <v>38</v>
      </c>
      <c r="D156" s="498" t="s">
        <v>39</v>
      </c>
      <c r="E156" s="498"/>
      <c r="F156" s="498" t="s">
        <v>40</v>
      </c>
      <c r="G156" s="498"/>
      <c r="H156" s="422" t="s">
        <v>763</v>
      </c>
      <c r="I156" s="422" t="s">
        <v>764</v>
      </c>
      <c r="J156" s="422" t="s">
        <v>765</v>
      </c>
      <c r="K156" s="422" t="s">
        <v>766</v>
      </c>
      <c r="L156" s="422" t="s">
        <v>767</v>
      </c>
      <c r="M156" s="422" t="s">
        <v>768</v>
      </c>
      <c r="N156" s="422" t="s">
        <v>769</v>
      </c>
      <c r="O156" s="422" t="s">
        <v>770</v>
      </c>
      <c r="P156" s="422" t="s">
        <v>771</v>
      </c>
      <c r="Q156" s="422" t="s">
        <v>772</v>
      </c>
      <c r="R156" s="422" t="s">
        <v>773</v>
      </c>
      <c r="S156" s="422" t="s">
        <v>774</v>
      </c>
      <c r="T156" s="422" t="s">
        <v>775</v>
      </c>
      <c r="U156" s="501" t="s">
        <v>776</v>
      </c>
      <c r="V156" s="501"/>
    </row>
    <row r="157" spans="1:22" s="439" customFormat="1" ht="12" customHeight="1">
      <c r="A157" s="437" t="s">
        <v>76</v>
      </c>
      <c r="B157" s="437" t="s">
        <v>776</v>
      </c>
      <c r="C157" s="437" t="s">
        <v>776</v>
      </c>
      <c r="D157" s="499" t="s">
        <v>77</v>
      </c>
      <c r="E157" s="499"/>
      <c r="F157" s="500">
        <v>200</v>
      </c>
      <c r="G157" s="500"/>
      <c r="H157" s="438">
        <v>200</v>
      </c>
      <c r="I157" s="438">
        <v>200</v>
      </c>
      <c r="J157" s="438">
        <v>0</v>
      </c>
      <c r="K157" s="438">
        <v>200</v>
      </c>
      <c r="L157" s="438">
        <v>0</v>
      </c>
      <c r="M157" s="438">
        <v>0</v>
      </c>
      <c r="N157" s="438">
        <v>0</v>
      </c>
      <c r="O157" s="438">
        <v>0</v>
      </c>
      <c r="P157" s="438">
        <v>0</v>
      </c>
      <c r="Q157" s="438">
        <v>0</v>
      </c>
      <c r="R157" s="438">
        <v>0</v>
      </c>
      <c r="S157" s="438">
        <v>0</v>
      </c>
      <c r="T157" s="438">
        <v>0</v>
      </c>
      <c r="U157" s="500">
        <v>0</v>
      </c>
      <c r="V157" s="500"/>
    </row>
    <row r="158" spans="1:22" s="439" customFormat="1" ht="12" customHeight="1">
      <c r="A158" s="437" t="s">
        <v>776</v>
      </c>
      <c r="B158" s="437" t="s">
        <v>79</v>
      </c>
      <c r="C158" s="437" t="s">
        <v>776</v>
      </c>
      <c r="D158" s="499" t="s">
        <v>80</v>
      </c>
      <c r="E158" s="499"/>
      <c r="F158" s="500">
        <v>200</v>
      </c>
      <c r="G158" s="500"/>
      <c r="H158" s="438">
        <v>200</v>
      </c>
      <c r="I158" s="438">
        <v>200</v>
      </c>
      <c r="J158" s="438">
        <v>0</v>
      </c>
      <c r="K158" s="438">
        <v>200</v>
      </c>
      <c r="L158" s="438">
        <v>0</v>
      </c>
      <c r="M158" s="438">
        <v>0</v>
      </c>
      <c r="N158" s="438">
        <v>0</v>
      </c>
      <c r="O158" s="438">
        <v>0</v>
      </c>
      <c r="P158" s="438">
        <v>0</v>
      </c>
      <c r="Q158" s="438">
        <v>0</v>
      </c>
      <c r="R158" s="438">
        <v>0</v>
      </c>
      <c r="S158" s="438">
        <v>0</v>
      </c>
      <c r="T158" s="438">
        <v>0</v>
      </c>
      <c r="U158" s="500">
        <v>0</v>
      </c>
      <c r="V158" s="500"/>
    </row>
    <row r="159" spans="1:22" s="439" customFormat="1" ht="13.5" customHeight="1">
      <c r="A159" s="437" t="s">
        <v>776</v>
      </c>
      <c r="B159" s="437" t="s">
        <v>776</v>
      </c>
      <c r="C159" s="437" t="s">
        <v>785</v>
      </c>
      <c r="D159" s="499" t="s">
        <v>388</v>
      </c>
      <c r="E159" s="499"/>
      <c r="F159" s="500">
        <v>200</v>
      </c>
      <c r="G159" s="500"/>
      <c r="H159" s="438">
        <v>200</v>
      </c>
      <c r="I159" s="438">
        <v>200</v>
      </c>
      <c r="J159" s="438">
        <v>0</v>
      </c>
      <c r="K159" s="438">
        <v>200</v>
      </c>
      <c r="L159" s="438">
        <v>0</v>
      </c>
      <c r="M159" s="438">
        <v>0</v>
      </c>
      <c r="N159" s="438">
        <v>0</v>
      </c>
      <c r="O159" s="438">
        <v>0</v>
      </c>
      <c r="P159" s="438">
        <v>0</v>
      </c>
      <c r="Q159" s="438">
        <v>0</v>
      </c>
      <c r="R159" s="438">
        <v>0</v>
      </c>
      <c r="S159" s="438">
        <v>0</v>
      </c>
      <c r="T159" s="438">
        <v>0</v>
      </c>
      <c r="U159" s="500">
        <v>0</v>
      </c>
      <c r="V159" s="500"/>
    </row>
    <row r="160" spans="1:22" s="439" customFormat="1" ht="19.5" customHeight="1">
      <c r="A160" s="437" t="s">
        <v>81</v>
      </c>
      <c r="B160" s="437" t="s">
        <v>776</v>
      </c>
      <c r="C160" s="437" t="s">
        <v>776</v>
      </c>
      <c r="D160" s="499" t="s">
        <v>82</v>
      </c>
      <c r="E160" s="499"/>
      <c r="F160" s="500">
        <v>381493.54</v>
      </c>
      <c r="G160" s="500"/>
      <c r="H160" s="438">
        <v>316783.28</v>
      </c>
      <c r="I160" s="438">
        <v>287736.28</v>
      </c>
      <c r="J160" s="438">
        <v>51836.28</v>
      </c>
      <c r="K160" s="438">
        <v>235900</v>
      </c>
      <c r="L160" s="438">
        <v>4047</v>
      </c>
      <c r="M160" s="438">
        <v>25000</v>
      </c>
      <c r="N160" s="438">
        <v>0</v>
      </c>
      <c r="O160" s="438">
        <v>0</v>
      </c>
      <c r="P160" s="438">
        <v>0</v>
      </c>
      <c r="Q160" s="438">
        <v>64710.26</v>
      </c>
      <c r="R160" s="438">
        <v>64710.26</v>
      </c>
      <c r="S160" s="438">
        <v>0</v>
      </c>
      <c r="T160" s="438">
        <v>0</v>
      </c>
      <c r="U160" s="500">
        <v>0</v>
      </c>
      <c r="V160" s="500"/>
    </row>
    <row r="161" spans="1:22" s="439" customFormat="1" ht="15" customHeight="1">
      <c r="A161" s="437" t="s">
        <v>776</v>
      </c>
      <c r="B161" s="437" t="s">
        <v>459</v>
      </c>
      <c r="C161" s="437" t="s">
        <v>776</v>
      </c>
      <c r="D161" s="499" t="s">
        <v>179</v>
      </c>
      <c r="E161" s="499"/>
      <c r="F161" s="500">
        <v>353293.54</v>
      </c>
      <c r="G161" s="500"/>
      <c r="H161" s="438">
        <v>288583.28</v>
      </c>
      <c r="I161" s="438">
        <v>259536.28</v>
      </c>
      <c r="J161" s="438">
        <v>51836.28</v>
      </c>
      <c r="K161" s="438">
        <v>207700</v>
      </c>
      <c r="L161" s="438">
        <v>4047</v>
      </c>
      <c r="M161" s="438">
        <v>25000</v>
      </c>
      <c r="N161" s="438">
        <v>0</v>
      </c>
      <c r="O161" s="438">
        <v>0</v>
      </c>
      <c r="P161" s="438">
        <v>0</v>
      </c>
      <c r="Q161" s="438">
        <v>64710.26</v>
      </c>
      <c r="R161" s="438">
        <v>64710.26</v>
      </c>
      <c r="S161" s="438">
        <v>0</v>
      </c>
      <c r="T161" s="438">
        <v>0</v>
      </c>
      <c r="U161" s="500">
        <v>0</v>
      </c>
      <c r="V161" s="500"/>
    </row>
    <row r="162" spans="1:22" s="439" customFormat="1" ht="28.5" customHeight="1">
      <c r="A162" s="437" t="s">
        <v>776</v>
      </c>
      <c r="B162" s="437" t="s">
        <v>776</v>
      </c>
      <c r="C162" s="437" t="s">
        <v>826</v>
      </c>
      <c r="D162" s="499" t="s">
        <v>401</v>
      </c>
      <c r="E162" s="499"/>
      <c r="F162" s="500">
        <v>4047</v>
      </c>
      <c r="G162" s="500"/>
      <c r="H162" s="438">
        <v>4047</v>
      </c>
      <c r="I162" s="438">
        <v>0</v>
      </c>
      <c r="J162" s="438">
        <v>0</v>
      </c>
      <c r="K162" s="438">
        <v>0</v>
      </c>
      <c r="L162" s="438">
        <v>4047</v>
      </c>
      <c r="M162" s="438">
        <v>0</v>
      </c>
      <c r="N162" s="438">
        <v>0</v>
      </c>
      <c r="O162" s="438">
        <v>0</v>
      </c>
      <c r="P162" s="438">
        <v>0</v>
      </c>
      <c r="Q162" s="438">
        <v>0</v>
      </c>
      <c r="R162" s="438">
        <v>0</v>
      </c>
      <c r="S162" s="438">
        <v>0</v>
      </c>
      <c r="T162" s="438">
        <v>0</v>
      </c>
      <c r="U162" s="500">
        <v>0</v>
      </c>
      <c r="V162" s="500"/>
    </row>
    <row r="163" spans="1:22" s="439" customFormat="1" ht="12" customHeight="1">
      <c r="A163" s="437" t="s">
        <v>776</v>
      </c>
      <c r="B163" s="437" t="s">
        <v>776</v>
      </c>
      <c r="C163" s="437" t="s">
        <v>799</v>
      </c>
      <c r="D163" s="499" t="s">
        <v>800</v>
      </c>
      <c r="E163" s="499"/>
      <c r="F163" s="500">
        <v>25000</v>
      </c>
      <c r="G163" s="500"/>
      <c r="H163" s="438">
        <v>25000</v>
      </c>
      <c r="I163" s="438">
        <v>0</v>
      </c>
      <c r="J163" s="438">
        <v>0</v>
      </c>
      <c r="K163" s="438">
        <v>0</v>
      </c>
      <c r="L163" s="438">
        <v>0</v>
      </c>
      <c r="M163" s="438">
        <v>25000</v>
      </c>
      <c r="N163" s="438">
        <v>0</v>
      </c>
      <c r="O163" s="438">
        <v>0</v>
      </c>
      <c r="P163" s="438">
        <v>0</v>
      </c>
      <c r="Q163" s="438">
        <v>0</v>
      </c>
      <c r="R163" s="438">
        <v>0</v>
      </c>
      <c r="S163" s="438">
        <v>0</v>
      </c>
      <c r="T163" s="438">
        <v>0</v>
      </c>
      <c r="U163" s="500">
        <v>0</v>
      </c>
      <c r="V163" s="500"/>
    </row>
    <row r="164" spans="1:22" s="439" customFormat="1" ht="12" customHeight="1">
      <c r="A164" s="437" t="s">
        <v>776</v>
      </c>
      <c r="B164" s="437" t="s">
        <v>776</v>
      </c>
      <c r="C164" s="437" t="s">
        <v>777</v>
      </c>
      <c r="D164" s="499" t="s">
        <v>287</v>
      </c>
      <c r="E164" s="499"/>
      <c r="F164" s="500">
        <v>836.28</v>
      </c>
      <c r="G164" s="500"/>
      <c r="H164" s="438">
        <v>836.28</v>
      </c>
      <c r="I164" s="438">
        <v>836.28</v>
      </c>
      <c r="J164" s="438">
        <v>836.28</v>
      </c>
      <c r="K164" s="438">
        <v>0</v>
      </c>
      <c r="L164" s="438">
        <v>0</v>
      </c>
      <c r="M164" s="438">
        <v>0</v>
      </c>
      <c r="N164" s="438">
        <v>0</v>
      </c>
      <c r="O164" s="438">
        <v>0</v>
      </c>
      <c r="P164" s="438">
        <v>0</v>
      </c>
      <c r="Q164" s="438">
        <v>0</v>
      </c>
      <c r="R164" s="438">
        <v>0</v>
      </c>
      <c r="S164" s="438">
        <v>0</v>
      </c>
      <c r="T164" s="438">
        <v>0</v>
      </c>
      <c r="U164" s="500">
        <v>0</v>
      </c>
      <c r="V164" s="500"/>
    </row>
    <row r="165" spans="1:22" s="439" customFormat="1" ht="12" customHeight="1">
      <c r="A165" s="437" t="s">
        <v>776</v>
      </c>
      <c r="B165" s="437" t="s">
        <v>776</v>
      </c>
      <c r="C165" s="437" t="s">
        <v>778</v>
      </c>
      <c r="D165" s="499" t="s">
        <v>291</v>
      </c>
      <c r="E165" s="499"/>
      <c r="F165" s="500">
        <v>51000</v>
      </c>
      <c r="G165" s="500"/>
      <c r="H165" s="438">
        <v>51000</v>
      </c>
      <c r="I165" s="438">
        <v>51000</v>
      </c>
      <c r="J165" s="438">
        <v>51000</v>
      </c>
      <c r="K165" s="438">
        <v>0</v>
      </c>
      <c r="L165" s="438">
        <v>0</v>
      </c>
      <c r="M165" s="438">
        <v>0</v>
      </c>
      <c r="N165" s="438">
        <v>0</v>
      </c>
      <c r="O165" s="438">
        <v>0</v>
      </c>
      <c r="P165" s="438">
        <v>0</v>
      </c>
      <c r="Q165" s="438">
        <v>0</v>
      </c>
      <c r="R165" s="438">
        <v>0</v>
      </c>
      <c r="S165" s="438">
        <v>0</v>
      </c>
      <c r="T165" s="438">
        <v>0</v>
      </c>
      <c r="U165" s="500">
        <v>0</v>
      </c>
      <c r="V165" s="500"/>
    </row>
    <row r="166" spans="1:22" s="439" customFormat="1" ht="12" customHeight="1">
      <c r="A166" s="437" t="s">
        <v>776</v>
      </c>
      <c r="B166" s="437" t="s">
        <v>776</v>
      </c>
      <c r="C166" s="437" t="s">
        <v>785</v>
      </c>
      <c r="D166" s="499" t="s">
        <v>388</v>
      </c>
      <c r="E166" s="499"/>
      <c r="F166" s="500">
        <v>55000</v>
      </c>
      <c r="G166" s="500"/>
      <c r="H166" s="438">
        <v>55000</v>
      </c>
      <c r="I166" s="438">
        <v>55000</v>
      </c>
      <c r="J166" s="438">
        <v>0</v>
      </c>
      <c r="K166" s="438">
        <v>55000</v>
      </c>
      <c r="L166" s="438">
        <v>0</v>
      </c>
      <c r="M166" s="438">
        <v>0</v>
      </c>
      <c r="N166" s="438">
        <v>0</v>
      </c>
      <c r="O166" s="438">
        <v>0</v>
      </c>
      <c r="P166" s="438">
        <v>0</v>
      </c>
      <c r="Q166" s="438">
        <v>0</v>
      </c>
      <c r="R166" s="438">
        <v>0</v>
      </c>
      <c r="S166" s="438">
        <v>0</v>
      </c>
      <c r="T166" s="438">
        <v>0</v>
      </c>
      <c r="U166" s="500">
        <v>0</v>
      </c>
      <c r="V166" s="500"/>
    </row>
    <row r="167" spans="1:22" s="439" customFormat="1" ht="12" customHeight="1">
      <c r="A167" s="437" t="s">
        <v>776</v>
      </c>
      <c r="B167" s="437" t="s">
        <v>776</v>
      </c>
      <c r="C167" s="437" t="s">
        <v>801</v>
      </c>
      <c r="D167" s="499" t="s">
        <v>409</v>
      </c>
      <c r="E167" s="499"/>
      <c r="F167" s="500">
        <v>200</v>
      </c>
      <c r="G167" s="500"/>
      <c r="H167" s="438">
        <v>200</v>
      </c>
      <c r="I167" s="438">
        <v>200</v>
      </c>
      <c r="J167" s="438">
        <v>0</v>
      </c>
      <c r="K167" s="438">
        <v>200</v>
      </c>
      <c r="L167" s="438">
        <v>0</v>
      </c>
      <c r="M167" s="438">
        <v>0</v>
      </c>
      <c r="N167" s="438">
        <v>0</v>
      </c>
      <c r="O167" s="438">
        <v>0</v>
      </c>
      <c r="P167" s="438">
        <v>0</v>
      </c>
      <c r="Q167" s="438">
        <v>0</v>
      </c>
      <c r="R167" s="438">
        <v>0</v>
      </c>
      <c r="S167" s="438">
        <v>0</v>
      </c>
      <c r="T167" s="438">
        <v>0</v>
      </c>
      <c r="U167" s="500">
        <v>0</v>
      </c>
      <c r="V167" s="500"/>
    </row>
    <row r="168" spans="1:22" s="439" customFormat="1" ht="12" customHeight="1">
      <c r="A168" s="437" t="s">
        <v>776</v>
      </c>
      <c r="B168" s="437" t="s">
        <v>776</v>
      </c>
      <c r="C168" s="437" t="s">
        <v>783</v>
      </c>
      <c r="D168" s="499" t="s">
        <v>295</v>
      </c>
      <c r="E168" s="499"/>
      <c r="F168" s="500">
        <v>20000</v>
      </c>
      <c r="G168" s="500"/>
      <c r="H168" s="438">
        <v>20000</v>
      </c>
      <c r="I168" s="438">
        <v>20000</v>
      </c>
      <c r="J168" s="438">
        <v>0</v>
      </c>
      <c r="K168" s="438">
        <v>20000</v>
      </c>
      <c r="L168" s="438">
        <v>0</v>
      </c>
      <c r="M168" s="438">
        <v>0</v>
      </c>
      <c r="N168" s="438">
        <v>0</v>
      </c>
      <c r="O168" s="438">
        <v>0</v>
      </c>
      <c r="P168" s="438">
        <v>0</v>
      </c>
      <c r="Q168" s="438">
        <v>0</v>
      </c>
      <c r="R168" s="438">
        <v>0</v>
      </c>
      <c r="S168" s="438">
        <v>0</v>
      </c>
      <c r="T168" s="438">
        <v>0</v>
      </c>
      <c r="U168" s="500">
        <v>0</v>
      </c>
      <c r="V168" s="500"/>
    </row>
    <row r="169" spans="1:22" s="439" customFormat="1" ht="12" customHeight="1">
      <c r="A169" s="437" t="s">
        <v>776</v>
      </c>
      <c r="B169" s="437" t="s">
        <v>776</v>
      </c>
      <c r="C169" s="437" t="s">
        <v>786</v>
      </c>
      <c r="D169" s="499" t="s">
        <v>390</v>
      </c>
      <c r="E169" s="499"/>
      <c r="F169" s="500">
        <v>55000</v>
      </c>
      <c r="G169" s="500"/>
      <c r="H169" s="438">
        <v>55000</v>
      </c>
      <c r="I169" s="438">
        <v>55000</v>
      </c>
      <c r="J169" s="438">
        <v>0</v>
      </c>
      <c r="K169" s="438">
        <v>55000</v>
      </c>
      <c r="L169" s="438">
        <v>0</v>
      </c>
      <c r="M169" s="438">
        <v>0</v>
      </c>
      <c r="N169" s="438">
        <v>0</v>
      </c>
      <c r="O169" s="438">
        <v>0</v>
      </c>
      <c r="P169" s="438">
        <v>0</v>
      </c>
      <c r="Q169" s="438">
        <v>0</v>
      </c>
      <c r="R169" s="438">
        <v>0</v>
      </c>
      <c r="S169" s="438">
        <v>0</v>
      </c>
      <c r="T169" s="438">
        <v>0</v>
      </c>
      <c r="U169" s="500">
        <v>0</v>
      </c>
      <c r="V169" s="500"/>
    </row>
    <row r="170" spans="1:22" s="439" customFormat="1" ht="12" customHeight="1">
      <c r="A170" s="437" t="s">
        <v>776</v>
      </c>
      <c r="B170" s="437" t="s">
        <v>776</v>
      </c>
      <c r="C170" s="437" t="s">
        <v>807</v>
      </c>
      <c r="D170" s="499" t="s">
        <v>299</v>
      </c>
      <c r="E170" s="499"/>
      <c r="F170" s="500">
        <v>7000</v>
      </c>
      <c r="G170" s="500"/>
      <c r="H170" s="438">
        <v>7000</v>
      </c>
      <c r="I170" s="438">
        <v>7000</v>
      </c>
      <c r="J170" s="438">
        <v>0</v>
      </c>
      <c r="K170" s="438">
        <v>7000</v>
      </c>
      <c r="L170" s="438">
        <v>0</v>
      </c>
      <c r="M170" s="438">
        <v>0</v>
      </c>
      <c r="N170" s="438">
        <v>0</v>
      </c>
      <c r="O170" s="438">
        <v>0</v>
      </c>
      <c r="P170" s="438">
        <v>0</v>
      </c>
      <c r="Q170" s="438">
        <v>0</v>
      </c>
      <c r="R170" s="438">
        <v>0</v>
      </c>
      <c r="S170" s="438">
        <v>0</v>
      </c>
      <c r="T170" s="438">
        <v>0</v>
      </c>
      <c r="U170" s="500">
        <v>0</v>
      </c>
      <c r="V170" s="500"/>
    </row>
    <row r="171" spans="1:22" s="439" customFormat="1" ht="12" customHeight="1">
      <c r="A171" s="437" t="s">
        <v>776</v>
      </c>
      <c r="B171" s="437" t="s">
        <v>776</v>
      </c>
      <c r="C171" s="437" t="s">
        <v>779</v>
      </c>
      <c r="D171" s="499" t="s">
        <v>301</v>
      </c>
      <c r="E171" s="499"/>
      <c r="F171" s="500">
        <v>60000</v>
      </c>
      <c r="G171" s="500"/>
      <c r="H171" s="438">
        <v>60000</v>
      </c>
      <c r="I171" s="438">
        <v>60000</v>
      </c>
      <c r="J171" s="438">
        <v>0</v>
      </c>
      <c r="K171" s="438">
        <v>60000</v>
      </c>
      <c r="L171" s="438">
        <v>0</v>
      </c>
      <c r="M171" s="438">
        <v>0</v>
      </c>
      <c r="N171" s="438">
        <v>0</v>
      </c>
      <c r="O171" s="438">
        <v>0</v>
      </c>
      <c r="P171" s="438">
        <v>0</v>
      </c>
      <c r="Q171" s="438">
        <v>0</v>
      </c>
      <c r="R171" s="438">
        <v>0</v>
      </c>
      <c r="S171" s="438">
        <v>0</v>
      </c>
      <c r="T171" s="438">
        <v>0</v>
      </c>
      <c r="U171" s="500">
        <v>0</v>
      </c>
      <c r="V171" s="500"/>
    </row>
    <row r="172" spans="1:22" s="439" customFormat="1" ht="16.5" customHeight="1">
      <c r="A172" s="437" t="s">
        <v>776</v>
      </c>
      <c r="B172" s="437" t="s">
        <v>776</v>
      </c>
      <c r="C172" s="437" t="s">
        <v>808</v>
      </c>
      <c r="D172" s="499" t="s">
        <v>445</v>
      </c>
      <c r="E172" s="499"/>
      <c r="F172" s="500">
        <v>500</v>
      </c>
      <c r="G172" s="500"/>
      <c r="H172" s="438">
        <v>500</v>
      </c>
      <c r="I172" s="438">
        <v>500</v>
      </c>
      <c r="J172" s="438">
        <v>0</v>
      </c>
      <c r="K172" s="438">
        <v>500</v>
      </c>
      <c r="L172" s="438">
        <v>0</v>
      </c>
      <c r="M172" s="438">
        <v>0</v>
      </c>
      <c r="N172" s="438">
        <v>0</v>
      </c>
      <c r="O172" s="438">
        <v>0</v>
      </c>
      <c r="P172" s="438">
        <v>0</v>
      </c>
      <c r="Q172" s="438">
        <v>0</v>
      </c>
      <c r="R172" s="438">
        <v>0</v>
      </c>
      <c r="S172" s="438">
        <v>0</v>
      </c>
      <c r="T172" s="438">
        <v>0</v>
      </c>
      <c r="U172" s="500">
        <v>0</v>
      </c>
      <c r="V172" s="500"/>
    </row>
    <row r="173" spans="1:22" s="439" customFormat="1" ht="12" customHeight="1">
      <c r="A173" s="437" t="s">
        <v>776</v>
      </c>
      <c r="B173" s="437" t="s">
        <v>776</v>
      </c>
      <c r="C173" s="437" t="s">
        <v>782</v>
      </c>
      <c r="D173" s="499" t="s">
        <v>309</v>
      </c>
      <c r="E173" s="499"/>
      <c r="F173" s="500">
        <v>10000</v>
      </c>
      <c r="G173" s="500"/>
      <c r="H173" s="438">
        <v>10000</v>
      </c>
      <c r="I173" s="438">
        <v>10000</v>
      </c>
      <c r="J173" s="438">
        <v>0</v>
      </c>
      <c r="K173" s="438">
        <v>10000</v>
      </c>
      <c r="L173" s="438">
        <v>0</v>
      </c>
      <c r="M173" s="438">
        <v>0</v>
      </c>
      <c r="N173" s="438">
        <v>0</v>
      </c>
      <c r="O173" s="438">
        <v>0</v>
      </c>
      <c r="P173" s="438">
        <v>0</v>
      </c>
      <c r="Q173" s="438">
        <v>0</v>
      </c>
      <c r="R173" s="438">
        <v>0</v>
      </c>
      <c r="S173" s="438">
        <v>0</v>
      </c>
      <c r="T173" s="438">
        <v>0</v>
      </c>
      <c r="U173" s="500">
        <v>0</v>
      </c>
      <c r="V173" s="500"/>
    </row>
    <row r="174" spans="1:22" s="439" customFormat="1" ht="37.5" customHeight="1">
      <c r="A174" s="437" t="s">
        <v>776</v>
      </c>
      <c r="B174" s="437" t="s">
        <v>776</v>
      </c>
      <c r="C174" s="437">
        <v>6230</v>
      </c>
      <c r="D174" s="499" t="s">
        <v>656</v>
      </c>
      <c r="E174" s="499"/>
      <c r="F174" s="500">
        <v>64710.26</v>
      </c>
      <c r="G174" s="500"/>
      <c r="H174" s="438">
        <v>0</v>
      </c>
      <c r="I174" s="438">
        <v>0</v>
      </c>
      <c r="J174" s="438">
        <v>0</v>
      </c>
      <c r="K174" s="438">
        <v>0</v>
      </c>
      <c r="L174" s="438">
        <v>0</v>
      </c>
      <c r="M174" s="438">
        <v>0</v>
      </c>
      <c r="N174" s="438">
        <v>0</v>
      </c>
      <c r="O174" s="438">
        <v>0</v>
      </c>
      <c r="P174" s="438">
        <v>0</v>
      </c>
      <c r="Q174" s="438">
        <v>64710.26</v>
      </c>
      <c r="R174" s="438">
        <v>64710.26</v>
      </c>
      <c r="S174" s="438">
        <v>0</v>
      </c>
      <c r="T174" s="438">
        <v>0</v>
      </c>
      <c r="U174" s="500">
        <v>0</v>
      </c>
      <c r="V174" s="500"/>
    </row>
    <row r="175" spans="1:22" s="439" customFormat="1" ht="15" customHeight="1">
      <c r="A175" s="437" t="s">
        <v>776</v>
      </c>
      <c r="B175" s="437" t="s">
        <v>83</v>
      </c>
      <c r="C175" s="437" t="s">
        <v>776</v>
      </c>
      <c r="D175" s="499" t="s">
        <v>84</v>
      </c>
      <c r="E175" s="499"/>
      <c r="F175" s="500">
        <v>1000</v>
      </c>
      <c r="G175" s="500"/>
      <c r="H175" s="438">
        <v>1000</v>
      </c>
      <c r="I175" s="438">
        <v>1000</v>
      </c>
      <c r="J175" s="438">
        <v>0</v>
      </c>
      <c r="K175" s="438">
        <v>1000</v>
      </c>
      <c r="L175" s="438">
        <v>0</v>
      </c>
      <c r="M175" s="438">
        <v>0</v>
      </c>
      <c r="N175" s="438">
        <v>0</v>
      </c>
      <c r="O175" s="438">
        <v>0</v>
      </c>
      <c r="P175" s="438">
        <v>0</v>
      </c>
      <c r="Q175" s="438">
        <v>0</v>
      </c>
      <c r="R175" s="438">
        <v>0</v>
      </c>
      <c r="S175" s="438">
        <v>0</v>
      </c>
      <c r="T175" s="438">
        <v>0</v>
      </c>
      <c r="U175" s="500">
        <v>0</v>
      </c>
      <c r="V175" s="500"/>
    </row>
    <row r="176" spans="1:22" s="439" customFormat="1" ht="13.5" customHeight="1">
      <c r="A176" s="437" t="s">
        <v>776</v>
      </c>
      <c r="B176" s="437" t="s">
        <v>776</v>
      </c>
      <c r="C176" s="437" t="s">
        <v>785</v>
      </c>
      <c r="D176" s="499" t="s">
        <v>388</v>
      </c>
      <c r="E176" s="499"/>
      <c r="F176" s="500">
        <v>1000</v>
      </c>
      <c r="G176" s="500"/>
      <c r="H176" s="438">
        <v>1000</v>
      </c>
      <c r="I176" s="438">
        <v>1000</v>
      </c>
      <c r="J176" s="438">
        <v>0</v>
      </c>
      <c r="K176" s="438">
        <v>1000</v>
      </c>
      <c r="L176" s="438">
        <v>0</v>
      </c>
      <c r="M176" s="438">
        <v>0</v>
      </c>
      <c r="N176" s="438">
        <v>0</v>
      </c>
      <c r="O176" s="438">
        <v>0</v>
      </c>
      <c r="P176" s="438">
        <v>0</v>
      </c>
      <c r="Q176" s="438">
        <v>0</v>
      </c>
      <c r="R176" s="438">
        <v>0</v>
      </c>
      <c r="S176" s="438">
        <v>0</v>
      </c>
      <c r="T176" s="438">
        <v>0</v>
      </c>
      <c r="U176" s="500">
        <v>0</v>
      </c>
      <c r="V176" s="500"/>
    </row>
    <row r="177" spans="1:22" s="439" customFormat="1" ht="12.75" customHeight="1">
      <c r="A177" s="437" t="s">
        <v>776</v>
      </c>
      <c r="B177" s="437" t="s">
        <v>827</v>
      </c>
      <c r="C177" s="437" t="s">
        <v>776</v>
      </c>
      <c r="D177" s="499" t="s">
        <v>180</v>
      </c>
      <c r="E177" s="499"/>
      <c r="F177" s="500">
        <v>27200</v>
      </c>
      <c r="G177" s="500"/>
      <c r="H177" s="438">
        <v>27200</v>
      </c>
      <c r="I177" s="438">
        <v>27200</v>
      </c>
      <c r="J177" s="438">
        <v>0</v>
      </c>
      <c r="K177" s="438">
        <v>27200</v>
      </c>
      <c r="L177" s="438">
        <v>0</v>
      </c>
      <c r="M177" s="438">
        <v>0</v>
      </c>
      <c r="N177" s="438">
        <v>0</v>
      </c>
      <c r="O177" s="438">
        <v>0</v>
      </c>
      <c r="P177" s="438">
        <v>0</v>
      </c>
      <c r="Q177" s="438">
        <v>0</v>
      </c>
      <c r="R177" s="438">
        <v>0</v>
      </c>
      <c r="S177" s="438">
        <v>0</v>
      </c>
      <c r="T177" s="438">
        <v>0</v>
      </c>
      <c r="U177" s="500">
        <v>0</v>
      </c>
      <c r="V177" s="500"/>
    </row>
    <row r="178" spans="1:22" s="439" customFormat="1" ht="12" customHeight="1">
      <c r="A178" s="437" t="s">
        <v>776</v>
      </c>
      <c r="B178" s="437" t="s">
        <v>776</v>
      </c>
      <c r="C178" s="437" t="s">
        <v>785</v>
      </c>
      <c r="D178" s="499" t="s">
        <v>388</v>
      </c>
      <c r="E178" s="499"/>
      <c r="F178" s="500">
        <v>15000</v>
      </c>
      <c r="G178" s="500"/>
      <c r="H178" s="438">
        <v>15000</v>
      </c>
      <c r="I178" s="438">
        <v>15000</v>
      </c>
      <c r="J178" s="438">
        <v>0</v>
      </c>
      <c r="K178" s="438">
        <v>15000</v>
      </c>
      <c r="L178" s="438">
        <v>0</v>
      </c>
      <c r="M178" s="438">
        <v>0</v>
      </c>
      <c r="N178" s="438">
        <v>0</v>
      </c>
      <c r="O178" s="438">
        <v>0</v>
      </c>
      <c r="P178" s="438">
        <v>0</v>
      </c>
      <c r="Q178" s="438">
        <v>0</v>
      </c>
      <c r="R178" s="438">
        <v>0</v>
      </c>
      <c r="S178" s="438">
        <v>0</v>
      </c>
      <c r="T178" s="438">
        <v>0</v>
      </c>
      <c r="U178" s="500">
        <v>0</v>
      </c>
      <c r="V178" s="500"/>
    </row>
    <row r="179" spans="1:22" s="439" customFormat="1" ht="12" customHeight="1">
      <c r="A179" s="437" t="s">
        <v>776</v>
      </c>
      <c r="B179" s="437" t="s">
        <v>776</v>
      </c>
      <c r="C179" s="437" t="s">
        <v>779</v>
      </c>
      <c r="D179" s="499" t="s">
        <v>301</v>
      </c>
      <c r="E179" s="499"/>
      <c r="F179" s="500">
        <v>10000</v>
      </c>
      <c r="G179" s="500"/>
      <c r="H179" s="438">
        <v>10000</v>
      </c>
      <c r="I179" s="438">
        <v>10000</v>
      </c>
      <c r="J179" s="438">
        <v>0</v>
      </c>
      <c r="K179" s="438">
        <v>10000</v>
      </c>
      <c r="L179" s="438">
        <v>0</v>
      </c>
      <c r="M179" s="438">
        <v>0</v>
      </c>
      <c r="N179" s="438">
        <v>0</v>
      </c>
      <c r="O179" s="438">
        <v>0</v>
      </c>
      <c r="P179" s="438">
        <v>0</v>
      </c>
      <c r="Q179" s="438">
        <v>0</v>
      </c>
      <c r="R179" s="438">
        <v>0</v>
      </c>
      <c r="S179" s="438">
        <v>0</v>
      </c>
      <c r="T179" s="438">
        <v>0</v>
      </c>
      <c r="U179" s="500">
        <v>0</v>
      </c>
      <c r="V179" s="500"/>
    </row>
    <row r="180" spans="1:22" s="439" customFormat="1" ht="18" customHeight="1">
      <c r="A180" s="437" t="s">
        <v>776</v>
      </c>
      <c r="B180" s="437" t="s">
        <v>776</v>
      </c>
      <c r="C180" s="437" t="s">
        <v>808</v>
      </c>
      <c r="D180" s="499" t="s">
        <v>445</v>
      </c>
      <c r="E180" s="499"/>
      <c r="F180" s="500">
        <v>2200</v>
      </c>
      <c r="G180" s="500"/>
      <c r="H180" s="438">
        <v>2200</v>
      </c>
      <c r="I180" s="438">
        <v>2200</v>
      </c>
      <c r="J180" s="438">
        <v>0</v>
      </c>
      <c r="K180" s="438">
        <v>2200</v>
      </c>
      <c r="L180" s="438">
        <v>0</v>
      </c>
      <c r="M180" s="438">
        <v>0</v>
      </c>
      <c r="N180" s="438">
        <v>0</v>
      </c>
      <c r="O180" s="438">
        <v>0</v>
      </c>
      <c r="P180" s="438">
        <v>0</v>
      </c>
      <c r="Q180" s="438">
        <v>0</v>
      </c>
      <c r="R180" s="438">
        <v>0</v>
      </c>
      <c r="S180" s="438">
        <v>0</v>
      </c>
      <c r="T180" s="438">
        <v>0</v>
      </c>
      <c r="U180" s="500">
        <v>0</v>
      </c>
      <c r="V180" s="500"/>
    </row>
    <row r="181" spans="1:22" s="439" customFormat="1" ht="12" customHeight="1">
      <c r="A181" s="437" t="s">
        <v>828</v>
      </c>
      <c r="B181" s="437" t="s">
        <v>776</v>
      </c>
      <c r="C181" s="437" t="s">
        <v>776</v>
      </c>
      <c r="D181" s="499" t="s">
        <v>181</v>
      </c>
      <c r="E181" s="499"/>
      <c r="F181" s="500">
        <v>325000</v>
      </c>
      <c r="G181" s="500"/>
      <c r="H181" s="438">
        <v>325000</v>
      </c>
      <c r="I181" s="438">
        <v>0</v>
      </c>
      <c r="J181" s="438">
        <v>0</v>
      </c>
      <c r="K181" s="438">
        <v>0</v>
      </c>
      <c r="L181" s="438">
        <v>0</v>
      </c>
      <c r="M181" s="438">
        <v>0</v>
      </c>
      <c r="N181" s="438">
        <v>0</v>
      </c>
      <c r="O181" s="438">
        <v>0</v>
      </c>
      <c r="P181" s="438">
        <v>325000</v>
      </c>
      <c r="Q181" s="438">
        <v>0</v>
      </c>
      <c r="R181" s="438">
        <v>0</v>
      </c>
      <c r="S181" s="438">
        <v>0</v>
      </c>
      <c r="T181" s="438">
        <v>0</v>
      </c>
      <c r="U181" s="500">
        <v>0</v>
      </c>
      <c r="V181" s="500"/>
    </row>
    <row r="182" spans="1:22" s="439" customFormat="1" ht="27.75" customHeight="1">
      <c r="A182" s="437" t="s">
        <v>776</v>
      </c>
      <c r="B182" s="437" t="s">
        <v>829</v>
      </c>
      <c r="C182" s="437" t="s">
        <v>776</v>
      </c>
      <c r="D182" s="499" t="s">
        <v>182</v>
      </c>
      <c r="E182" s="499"/>
      <c r="F182" s="500">
        <v>325000</v>
      </c>
      <c r="G182" s="500"/>
      <c r="H182" s="438">
        <v>325000</v>
      </c>
      <c r="I182" s="438">
        <v>0</v>
      </c>
      <c r="J182" s="438">
        <v>0</v>
      </c>
      <c r="K182" s="438">
        <v>0</v>
      </c>
      <c r="L182" s="438">
        <v>0</v>
      </c>
      <c r="M182" s="438">
        <v>0</v>
      </c>
      <c r="N182" s="438">
        <v>0</v>
      </c>
      <c r="O182" s="438">
        <v>0</v>
      </c>
      <c r="P182" s="438">
        <v>325000</v>
      </c>
      <c r="Q182" s="438">
        <v>0</v>
      </c>
      <c r="R182" s="438">
        <v>0</v>
      </c>
      <c r="S182" s="438">
        <v>0</v>
      </c>
      <c r="T182" s="438">
        <v>0</v>
      </c>
      <c r="U182" s="500">
        <v>0</v>
      </c>
      <c r="V182" s="500"/>
    </row>
    <row r="183" spans="1:22" s="439" customFormat="1" ht="35.25" customHeight="1">
      <c r="A183" s="437" t="s">
        <v>776</v>
      </c>
      <c r="B183" s="437" t="s">
        <v>776</v>
      </c>
      <c r="C183" s="437" t="s">
        <v>830</v>
      </c>
      <c r="D183" s="499" t="s">
        <v>391</v>
      </c>
      <c r="E183" s="499"/>
      <c r="F183" s="500">
        <v>325000</v>
      </c>
      <c r="G183" s="500"/>
      <c r="H183" s="438">
        <v>325000</v>
      </c>
      <c r="I183" s="438">
        <v>0</v>
      </c>
      <c r="J183" s="438">
        <v>0</v>
      </c>
      <c r="K183" s="438">
        <v>0</v>
      </c>
      <c r="L183" s="438">
        <v>0</v>
      </c>
      <c r="M183" s="438">
        <v>0</v>
      </c>
      <c r="N183" s="438">
        <v>0</v>
      </c>
      <c r="O183" s="438">
        <v>0</v>
      </c>
      <c r="P183" s="438">
        <v>325000</v>
      </c>
      <c r="Q183" s="438">
        <v>0</v>
      </c>
      <c r="R183" s="438">
        <v>0</v>
      </c>
      <c r="S183" s="438">
        <v>0</v>
      </c>
      <c r="T183" s="438">
        <v>0</v>
      </c>
      <c r="U183" s="500">
        <v>0</v>
      </c>
      <c r="V183" s="500"/>
    </row>
    <row r="184" spans="1:22" s="439" customFormat="1" ht="12" customHeight="1">
      <c r="A184" s="437" t="s">
        <v>120</v>
      </c>
      <c r="B184" s="437" t="s">
        <v>776</v>
      </c>
      <c r="C184" s="437" t="s">
        <v>776</v>
      </c>
      <c r="D184" s="499" t="s">
        <v>121</v>
      </c>
      <c r="E184" s="499"/>
      <c r="F184" s="500">
        <v>160000</v>
      </c>
      <c r="G184" s="500"/>
      <c r="H184" s="438">
        <v>160000</v>
      </c>
      <c r="I184" s="438">
        <v>160000</v>
      </c>
      <c r="J184" s="438">
        <v>0</v>
      </c>
      <c r="K184" s="438">
        <v>160000</v>
      </c>
      <c r="L184" s="438">
        <v>0</v>
      </c>
      <c r="M184" s="438">
        <v>0</v>
      </c>
      <c r="N184" s="438">
        <v>0</v>
      </c>
      <c r="O184" s="438">
        <v>0</v>
      </c>
      <c r="P184" s="438">
        <v>0</v>
      </c>
      <c r="Q184" s="438">
        <v>0</v>
      </c>
      <c r="R184" s="438">
        <v>0</v>
      </c>
      <c r="S184" s="438">
        <v>0</v>
      </c>
      <c r="T184" s="438">
        <v>0</v>
      </c>
      <c r="U184" s="500">
        <v>0</v>
      </c>
      <c r="V184" s="500"/>
    </row>
    <row r="185" spans="1:22" s="439" customFormat="1" ht="12" customHeight="1">
      <c r="A185" s="437" t="s">
        <v>776</v>
      </c>
      <c r="B185" s="437" t="s">
        <v>831</v>
      </c>
      <c r="C185" s="437" t="s">
        <v>776</v>
      </c>
      <c r="D185" s="499" t="s">
        <v>183</v>
      </c>
      <c r="E185" s="499"/>
      <c r="F185" s="500">
        <v>160000</v>
      </c>
      <c r="G185" s="500"/>
      <c r="H185" s="438">
        <v>160000</v>
      </c>
      <c r="I185" s="438">
        <v>160000</v>
      </c>
      <c r="J185" s="438">
        <v>0</v>
      </c>
      <c r="K185" s="438">
        <v>160000</v>
      </c>
      <c r="L185" s="438">
        <v>0</v>
      </c>
      <c r="M185" s="438">
        <v>0</v>
      </c>
      <c r="N185" s="438">
        <v>0</v>
      </c>
      <c r="O185" s="438">
        <v>0</v>
      </c>
      <c r="P185" s="438">
        <v>0</v>
      </c>
      <c r="Q185" s="438">
        <v>0</v>
      </c>
      <c r="R185" s="438">
        <v>0</v>
      </c>
      <c r="S185" s="438">
        <v>0</v>
      </c>
      <c r="T185" s="438">
        <v>0</v>
      </c>
      <c r="U185" s="500">
        <v>0</v>
      </c>
      <c r="V185" s="500"/>
    </row>
    <row r="186" spans="1:22" s="439" customFormat="1" ht="12" customHeight="1">
      <c r="A186" s="437" t="s">
        <v>776</v>
      </c>
      <c r="B186" s="437" t="s">
        <v>776</v>
      </c>
      <c r="C186" s="437" t="s">
        <v>832</v>
      </c>
      <c r="D186" s="499" t="s">
        <v>392</v>
      </c>
      <c r="E186" s="499"/>
      <c r="F186" s="500">
        <v>160000</v>
      </c>
      <c r="G186" s="500"/>
      <c r="H186" s="438">
        <v>160000</v>
      </c>
      <c r="I186" s="438">
        <v>160000</v>
      </c>
      <c r="J186" s="438">
        <v>0</v>
      </c>
      <c r="K186" s="438">
        <v>160000</v>
      </c>
      <c r="L186" s="438">
        <v>0</v>
      </c>
      <c r="M186" s="438">
        <v>0</v>
      </c>
      <c r="N186" s="438">
        <v>0</v>
      </c>
      <c r="O186" s="438">
        <v>0</v>
      </c>
      <c r="P186" s="438">
        <v>0</v>
      </c>
      <c r="Q186" s="438">
        <v>0</v>
      </c>
      <c r="R186" s="438">
        <v>0</v>
      </c>
      <c r="S186" s="438">
        <v>0</v>
      </c>
      <c r="T186" s="438">
        <v>0</v>
      </c>
      <c r="U186" s="500">
        <v>0</v>
      </c>
      <c r="V186" s="500"/>
    </row>
    <row r="187" spans="1:6" s="408" customFormat="1" ht="4.5" customHeight="1">
      <c r="A187" s="502" t="s">
        <v>776</v>
      </c>
      <c r="B187" s="502"/>
      <c r="C187" s="502"/>
      <c r="D187" s="502"/>
      <c r="E187" s="503" t="s">
        <v>776</v>
      </c>
      <c r="F187" s="503"/>
    </row>
    <row r="188" spans="1:22" s="408" customFormat="1" ht="13.5" customHeight="1">
      <c r="A188" s="498" t="s">
        <v>32</v>
      </c>
      <c r="B188" s="498" t="s">
        <v>33</v>
      </c>
      <c r="C188" s="498" t="s">
        <v>34</v>
      </c>
      <c r="D188" s="498" t="s">
        <v>35</v>
      </c>
      <c r="E188" s="498"/>
      <c r="F188" s="498" t="s">
        <v>161</v>
      </c>
      <c r="G188" s="498"/>
      <c r="H188" s="498" t="s">
        <v>758</v>
      </c>
      <c r="I188" s="498"/>
      <c r="J188" s="498"/>
      <c r="K188" s="498"/>
      <c r="L188" s="498"/>
      <c r="M188" s="498"/>
      <c r="N188" s="498"/>
      <c r="O188" s="498"/>
      <c r="P188" s="498"/>
      <c r="Q188" s="498"/>
      <c r="R188" s="498"/>
      <c r="S188" s="498"/>
      <c r="T188" s="498"/>
      <c r="U188" s="498"/>
      <c r="V188" s="498"/>
    </row>
    <row r="189" spans="1:22" s="408" customFormat="1" ht="13.5" customHeight="1">
      <c r="A189" s="498"/>
      <c r="B189" s="498"/>
      <c r="C189" s="498"/>
      <c r="D189" s="498"/>
      <c r="E189" s="498"/>
      <c r="F189" s="498"/>
      <c r="G189" s="498"/>
      <c r="H189" s="498" t="s">
        <v>413</v>
      </c>
      <c r="I189" s="498" t="s">
        <v>162</v>
      </c>
      <c r="J189" s="498"/>
      <c r="K189" s="498"/>
      <c r="L189" s="498"/>
      <c r="M189" s="498"/>
      <c r="N189" s="498"/>
      <c r="O189" s="498"/>
      <c r="P189" s="498"/>
      <c r="Q189" s="498" t="s">
        <v>163</v>
      </c>
      <c r="R189" s="498" t="s">
        <v>162</v>
      </c>
      <c r="S189" s="498"/>
      <c r="T189" s="498"/>
      <c r="U189" s="498"/>
      <c r="V189" s="498"/>
    </row>
    <row r="190" spans="1:22" s="408" customFormat="1" ht="6.75" customHeight="1">
      <c r="A190" s="498"/>
      <c r="B190" s="498"/>
      <c r="C190" s="498"/>
      <c r="D190" s="498"/>
      <c r="E190" s="498"/>
      <c r="F190" s="498"/>
      <c r="G190" s="498"/>
      <c r="H190" s="498"/>
      <c r="I190" s="498" t="s">
        <v>166</v>
      </c>
      <c r="J190" s="498" t="s">
        <v>162</v>
      </c>
      <c r="K190" s="498"/>
      <c r="L190" s="498" t="s">
        <v>167</v>
      </c>
      <c r="M190" s="498" t="s">
        <v>168</v>
      </c>
      <c r="N190" s="498" t="s">
        <v>169</v>
      </c>
      <c r="O190" s="498" t="s">
        <v>759</v>
      </c>
      <c r="P190" s="498" t="s">
        <v>760</v>
      </c>
      <c r="Q190" s="498"/>
      <c r="R190" s="498" t="s">
        <v>164</v>
      </c>
      <c r="S190" s="422" t="s">
        <v>165</v>
      </c>
      <c r="T190" s="498" t="s">
        <v>761</v>
      </c>
      <c r="U190" s="498" t="s">
        <v>762</v>
      </c>
      <c r="V190" s="498"/>
    </row>
    <row r="191" spans="1:22" s="408" customFormat="1" ht="45" customHeight="1">
      <c r="A191" s="498"/>
      <c r="B191" s="498"/>
      <c r="C191" s="498"/>
      <c r="D191" s="498"/>
      <c r="E191" s="498"/>
      <c r="F191" s="498"/>
      <c r="G191" s="498"/>
      <c r="H191" s="498"/>
      <c r="I191" s="498"/>
      <c r="J191" s="422" t="s">
        <v>171</v>
      </c>
      <c r="K191" s="422" t="s">
        <v>172</v>
      </c>
      <c r="L191" s="498"/>
      <c r="M191" s="498"/>
      <c r="N191" s="498"/>
      <c r="O191" s="498"/>
      <c r="P191" s="498"/>
      <c r="Q191" s="498"/>
      <c r="R191" s="498"/>
      <c r="S191" s="422" t="s">
        <v>170</v>
      </c>
      <c r="T191" s="498"/>
      <c r="U191" s="498"/>
      <c r="V191" s="498"/>
    </row>
    <row r="192" spans="1:22" s="436" customFormat="1" ht="6.75" customHeight="1">
      <c r="A192" s="422" t="s">
        <v>36</v>
      </c>
      <c r="B192" s="422" t="s">
        <v>37</v>
      </c>
      <c r="C192" s="422" t="s">
        <v>38</v>
      </c>
      <c r="D192" s="498" t="s">
        <v>39</v>
      </c>
      <c r="E192" s="498"/>
      <c r="F192" s="498" t="s">
        <v>40</v>
      </c>
      <c r="G192" s="498"/>
      <c r="H192" s="422" t="s">
        <v>763</v>
      </c>
      <c r="I192" s="422" t="s">
        <v>764</v>
      </c>
      <c r="J192" s="422" t="s">
        <v>765</v>
      </c>
      <c r="K192" s="422" t="s">
        <v>766</v>
      </c>
      <c r="L192" s="422" t="s">
        <v>767</v>
      </c>
      <c r="M192" s="422" t="s">
        <v>768</v>
      </c>
      <c r="N192" s="422" t="s">
        <v>769</v>
      </c>
      <c r="O192" s="422" t="s">
        <v>770</v>
      </c>
      <c r="P192" s="422" t="s">
        <v>771</v>
      </c>
      <c r="Q192" s="422" t="s">
        <v>772</v>
      </c>
      <c r="R192" s="422" t="s">
        <v>773</v>
      </c>
      <c r="S192" s="422" t="s">
        <v>774</v>
      </c>
      <c r="T192" s="422" t="s">
        <v>775</v>
      </c>
      <c r="U192" s="501" t="s">
        <v>776</v>
      </c>
      <c r="V192" s="501"/>
    </row>
    <row r="193" spans="1:22" s="439" customFormat="1" ht="12" customHeight="1">
      <c r="A193" s="437" t="s">
        <v>128</v>
      </c>
      <c r="B193" s="437" t="s">
        <v>776</v>
      </c>
      <c r="C193" s="437" t="s">
        <v>776</v>
      </c>
      <c r="D193" s="499" t="s">
        <v>129</v>
      </c>
      <c r="E193" s="499"/>
      <c r="F193" s="500">
        <v>6271736.3</v>
      </c>
      <c r="G193" s="500"/>
      <c r="H193" s="438">
        <v>6260736.3</v>
      </c>
      <c r="I193" s="438">
        <v>5129506.3</v>
      </c>
      <c r="J193" s="438">
        <v>4011060</v>
      </c>
      <c r="K193" s="438">
        <v>1118446.3</v>
      </c>
      <c r="L193" s="438">
        <v>602076</v>
      </c>
      <c r="M193" s="438">
        <v>200960</v>
      </c>
      <c r="N193" s="438">
        <v>328194</v>
      </c>
      <c r="O193" s="438">
        <v>0</v>
      </c>
      <c r="P193" s="438">
        <v>0</v>
      </c>
      <c r="Q193" s="438">
        <v>11000</v>
      </c>
      <c r="R193" s="438">
        <v>11000</v>
      </c>
      <c r="S193" s="438">
        <v>0</v>
      </c>
      <c r="T193" s="438">
        <v>0</v>
      </c>
      <c r="U193" s="500">
        <v>0</v>
      </c>
      <c r="V193" s="500"/>
    </row>
    <row r="194" spans="1:22" s="439" customFormat="1" ht="12" customHeight="1">
      <c r="A194" s="437" t="s">
        <v>776</v>
      </c>
      <c r="B194" s="437" t="s">
        <v>130</v>
      </c>
      <c r="C194" s="437" t="s">
        <v>776</v>
      </c>
      <c r="D194" s="499" t="s">
        <v>131</v>
      </c>
      <c r="E194" s="499"/>
      <c r="F194" s="500">
        <v>4069303</v>
      </c>
      <c r="G194" s="500"/>
      <c r="H194" s="438">
        <v>4063303</v>
      </c>
      <c r="I194" s="438">
        <v>3602409</v>
      </c>
      <c r="J194" s="438">
        <v>3193533</v>
      </c>
      <c r="K194" s="438">
        <v>408876</v>
      </c>
      <c r="L194" s="438">
        <v>0</v>
      </c>
      <c r="M194" s="438">
        <v>164200</v>
      </c>
      <c r="N194" s="438">
        <v>296694</v>
      </c>
      <c r="O194" s="438">
        <v>0</v>
      </c>
      <c r="P194" s="438">
        <v>0</v>
      </c>
      <c r="Q194" s="438">
        <v>6000</v>
      </c>
      <c r="R194" s="438">
        <v>6000</v>
      </c>
      <c r="S194" s="438">
        <v>0</v>
      </c>
      <c r="T194" s="438">
        <v>0</v>
      </c>
      <c r="U194" s="500">
        <v>0</v>
      </c>
      <c r="V194" s="500"/>
    </row>
    <row r="195" spans="1:22" s="439" customFormat="1" ht="17.25" customHeight="1">
      <c r="A195" s="437" t="s">
        <v>776</v>
      </c>
      <c r="B195" s="437" t="s">
        <v>776</v>
      </c>
      <c r="C195" s="437" t="s">
        <v>803</v>
      </c>
      <c r="D195" s="499" t="s">
        <v>281</v>
      </c>
      <c r="E195" s="499"/>
      <c r="F195" s="500">
        <v>164200</v>
      </c>
      <c r="G195" s="500"/>
      <c r="H195" s="438">
        <v>164200</v>
      </c>
      <c r="I195" s="438">
        <v>0</v>
      </c>
      <c r="J195" s="438">
        <v>0</v>
      </c>
      <c r="K195" s="438">
        <v>0</v>
      </c>
      <c r="L195" s="438">
        <v>0</v>
      </c>
      <c r="M195" s="438">
        <v>164200</v>
      </c>
      <c r="N195" s="438">
        <v>0</v>
      </c>
      <c r="O195" s="438">
        <v>0</v>
      </c>
      <c r="P195" s="438">
        <v>0</v>
      </c>
      <c r="Q195" s="438">
        <v>0</v>
      </c>
      <c r="R195" s="438">
        <v>0</v>
      </c>
      <c r="S195" s="438">
        <v>0</v>
      </c>
      <c r="T195" s="438">
        <v>0</v>
      </c>
      <c r="U195" s="500">
        <v>0</v>
      </c>
      <c r="V195" s="500"/>
    </row>
    <row r="196" spans="1:22" s="439" customFormat="1" ht="11.25" customHeight="1">
      <c r="A196" s="437" t="s">
        <v>776</v>
      </c>
      <c r="B196" s="437" t="s">
        <v>776</v>
      </c>
      <c r="C196" s="437" t="s">
        <v>833</v>
      </c>
      <c r="D196" s="499" t="s">
        <v>398</v>
      </c>
      <c r="E196" s="499"/>
      <c r="F196" s="500">
        <v>41873.68</v>
      </c>
      <c r="G196" s="500"/>
      <c r="H196" s="438">
        <v>41873.68</v>
      </c>
      <c r="I196" s="438">
        <v>0</v>
      </c>
      <c r="J196" s="438">
        <v>0</v>
      </c>
      <c r="K196" s="438">
        <v>0</v>
      </c>
      <c r="L196" s="438">
        <v>0</v>
      </c>
      <c r="M196" s="438">
        <v>0</v>
      </c>
      <c r="N196" s="438">
        <v>41873.68</v>
      </c>
      <c r="O196" s="438">
        <v>0</v>
      </c>
      <c r="P196" s="438">
        <v>0</v>
      </c>
      <c r="Q196" s="438">
        <v>0</v>
      </c>
      <c r="R196" s="438">
        <v>0</v>
      </c>
      <c r="S196" s="438">
        <v>0</v>
      </c>
      <c r="T196" s="438">
        <v>0</v>
      </c>
      <c r="U196" s="500">
        <v>0</v>
      </c>
      <c r="V196" s="500"/>
    </row>
    <row r="197" spans="1:22" s="439" customFormat="1" ht="11.25" customHeight="1">
      <c r="A197" s="437" t="s">
        <v>776</v>
      </c>
      <c r="B197" s="437" t="s">
        <v>776</v>
      </c>
      <c r="C197" s="437" t="s">
        <v>834</v>
      </c>
      <c r="D197" s="499" t="s">
        <v>398</v>
      </c>
      <c r="E197" s="499"/>
      <c r="F197" s="500">
        <v>4926.32</v>
      </c>
      <c r="G197" s="500"/>
      <c r="H197" s="438">
        <v>4926.32</v>
      </c>
      <c r="I197" s="438">
        <v>0</v>
      </c>
      <c r="J197" s="438">
        <v>0</v>
      </c>
      <c r="K197" s="438">
        <v>0</v>
      </c>
      <c r="L197" s="438">
        <v>0</v>
      </c>
      <c r="M197" s="438">
        <v>0</v>
      </c>
      <c r="N197" s="438">
        <v>4926.32</v>
      </c>
      <c r="O197" s="438">
        <v>0</v>
      </c>
      <c r="P197" s="438">
        <v>0</v>
      </c>
      <c r="Q197" s="438">
        <v>0</v>
      </c>
      <c r="R197" s="438">
        <v>0</v>
      </c>
      <c r="S197" s="438">
        <v>0</v>
      </c>
      <c r="T197" s="438">
        <v>0</v>
      </c>
      <c r="U197" s="500">
        <v>0</v>
      </c>
      <c r="V197" s="500"/>
    </row>
    <row r="198" spans="1:22" s="439" customFormat="1" ht="11.25" customHeight="1">
      <c r="A198" s="437" t="s">
        <v>776</v>
      </c>
      <c r="B198" s="437" t="s">
        <v>776</v>
      </c>
      <c r="C198" s="437" t="s">
        <v>795</v>
      </c>
      <c r="D198" s="499" t="s">
        <v>283</v>
      </c>
      <c r="E198" s="499"/>
      <c r="F198" s="500">
        <v>2462700</v>
      </c>
      <c r="G198" s="500"/>
      <c r="H198" s="438">
        <v>2462700</v>
      </c>
      <c r="I198" s="438">
        <v>2462700</v>
      </c>
      <c r="J198" s="438">
        <v>2462700</v>
      </c>
      <c r="K198" s="438">
        <v>0</v>
      </c>
      <c r="L198" s="438">
        <v>0</v>
      </c>
      <c r="M198" s="438">
        <v>0</v>
      </c>
      <c r="N198" s="438">
        <v>0</v>
      </c>
      <c r="O198" s="438">
        <v>0</v>
      </c>
      <c r="P198" s="438">
        <v>0</v>
      </c>
      <c r="Q198" s="438">
        <v>0</v>
      </c>
      <c r="R198" s="438">
        <v>0</v>
      </c>
      <c r="S198" s="438">
        <v>0</v>
      </c>
      <c r="T198" s="438">
        <v>0</v>
      </c>
      <c r="U198" s="500">
        <v>0</v>
      </c>
      <c r="V198" s="500"/>
    </row>
    <row r="199" spans="1:22" s="439" customFormat="1" ht="11.25" customHeight="1">
      <c r="A199" s="437" t="s">
        <v>776</v>
      </c>
      <c r="B199" s="437" t="s">
        <v>776</v>
      </c>
      <c r="C199" s="437" t="s">
        <v>814</v>
      </c>
      <c r="D199" s="499" t="s">
        <v>283</v>
      </c>
      <c r="E199" s="499"/>
      <c r="F199" s="500">
        <v>78261</v>
      </c>
      <c r="G199" s="500"/>
      <c r="H199" s="438">
        <v>78261</v>
      </c>
      <c r="I199" s="438">
        <v>0</v>
      </c>
      <c r="J199" s="438">
        <v>0</v>
      </c>
      <c r="K199" s="438">
        <v>0</v>
      </c>
      <c r="L199" s="438">
        <v>0</v>
      </c>
      <c r="M199" s="438">
        <v>0</v>
      </c>
      <c r="N199" s="438">
        <v>78261</v>
      </c>
      <c r="O199" s="438">
        <v>0</v>
      </c>
      <c r="P199" s="438">
        <v>0</v>
      </c>
      <c r="Q199" s="438">
        <v>0</v>
      </c>
      <c r="R199" s="438">
        <v>0</v>
      </c>
      <c r="S199" s="438">
        <v>0</v>
      </c>
      <c r="T199" s="438">
        <v>0</v>
      </c>
      <c r="U199" s="500">
        <v>0</v>
      </c>
      <c r="V199" s="500"/>
    </row>
    <row r="200" spans="1:22" s="439" customFormat="1" ht="11.25" customHeight="1">
      <c r="A200" s="437" t="s">
        <v>776</v>
      </c>
      <c r="B200" s="437" t="s">
        <v>776</v>
      </c>
      <c r="C200" s="437" t="s">
        <v>815</v>
      </c>
      <c r="D200" s="499" t="s">
        <v>283</v>
      </c>
      <c r="E200" s="499"/>
      <c r="F200" s="500">
        <v>9208</v>
      </c>
      <c r="G200" s="500"/>
      <c r="H200" s="438">
        <v>9208</v>
      </c>
      <c r="I200" s="438">
        <v>0</v>
      </c>
      <c r="J200" s="438">
        <v>0</v>
      </c>
      <c r="K200" s="438">
        <v>0</v>
      </c>
      <c r="L200" s="438">
        <v>0</v>
      </c>
      <c r="M200" s="438">
        <v>0</v>
      </c>
      <c r="N200" s="438">
        <v>9208</v>
      </c>
      <c r="O200" s="438">
        <v>0</v>
      </c>
      <c r="P200" s="438">
        <v>0</v>
      </c>
      <c r="Q200" s="438">
        <v>0</v>
      </c>
      <c r="R200" s="438">
        <v>0</v>
      </c>
      <c r="S200" s="438">
        <v>0</v>
      </c>
      <c r="T200" s="438">
        <v>0</v>
      </c>
      <c r="U200" s="500">
        <v>0</v>
      </c>
      <c r="V200" s="500"/>
    </row>
    <row r="201" spans="1:22" s="439" customFormat="1" ht="11.25" customHeight="1">
      <c r="A201" s="437" t="s">
        <v>776</v>
      </c>
      <c r="B201" s="437" t="s">
        <v>776</v>
      </c>
      <c r="C201" s="437" t="s">
        <v>804</v>
      </c>
      <c r="D201" s="499" t="s">
        <v>285</v>
      </c>
      <c r="E201" s="499"/>
      <c r="F201" s="500">
        <v>178233</v>
      </c>
      <c r="G201" s="500"/>
      <c r="H201" s="438">
        <v>178233</v>
      </c>
      <c r="I201" s="438">
        <v>178233</v>
      </c>
      <c r="J201" s="438">
        <v>178233</v>
      </c>
      <c r="K201" s="438">
        <v>0</v>
      </c>
      <c r="L201" s="438">
        <v>0</v>
      </c>
      <c r="M201" s="438">
        <v>0</v>
      </c>
      <c r="N201" s="438">
        <v>0</v>
      </c>
      <c r="O201" s="438">
        <v>0</v>
      </c>
      <c r="P201" s="438">
        <v>0</v>
      </c>
      <c r="Q201" s="438">
        <v>0</v>
      </c>
      <c r="R201" s="438">
        <v>0</v>
      </c>
      <c r="S201" s="438">
        <v>0</v>
      </c>
      <c r="T201" s="438">
        <v>0</v>
      </c>
      <c r="U201" s="500">
        <v>0</v>
      </c>
      <c r="V201" s="500"/>
    </row>
    <row r="202" spans="1:22" s="439" customFormat="1" ht="11.25" customHeight="1">
      <c r="A202" s="437" t="s">
        <v>776</v>
      </c>
      <c r="B202" s="437" t="s">
        <v>776</v>
      </c>
      <c r="C202" s="437" t="s">
        <v>777</v>
      </c>
      <c r="D202" s="499" t="s">
        <v>287</v>
      </c>
      <c r="E202" s="499"/>
      <c r="F202" s="500">
        <v>484600</v>
      </c>
      <c r="G202" s="500"/>
      <c r="H202" s="438">
        <v>484600</v>
      </c>
      <c r="I202" s="438">
        <v>484600</v>
      </c>
      <c r="J202" s="438">
        <v>484600</v>
      </c>
      <c r="K202" s="438">
        <v>0</v>
      </c>
      <c r="L202" s="438">
        <v>0</v>
      </c>
      <c r="M202" s="438">
        <v>0</v>
      </c>
      <c r="N202" s="438">
        <v>0</v>
      </c>
      <c r="O202" s="438">
        <v>0</v>
      </c>
      <c r="P202" s="438">
        <v>0</v>
      </c>
      <c r="Q202" s="438">
        <v>0</v>
      </c>
      <c r="R202" s="438">
        <v>0</v>
      </c>
      <c r="S202" s="438">
        <v>0</v>
      </c>
      <c r="T202" s="438">
        <v>0</v>
      </c>
      <c r="U202" s="500">
        <v>0</v>
      </c>
      <c r="V202" s="500"/>
    </row>
    <row r="203" spans="1:22" s="439" customFormat="1" ht="11.25" customHeight="1">
      <c r="A203" s="437" t="s">
        <v>776</v>
      </c>
      <c r="B203" s="437" t="s">
        <v>776</v>
      </c>
      <c r="C203" s="437" t="s">
        <v>816</v>
      </c>
      <c r="D203" s="499" t="s">
        <v>287</v>
      </c>
      <c r="E203" s="499"/>
      <c r="F203" s="500">
        <v>13453</v>
      </c>
      <c r="G203" s="500"/>
      <c r="H203" s="438">
        <v>13453</v>
      </c>
      <c r="I203" s="438">
        <v>0</v>
      </c>
      <c r="J203" s="438">
        <v>0</v>
      </c>
      <c r="K203" s="438">
        <v>0</v>
      </c>
      <c r="L203" s="438">
        <v>0</v>
      </c>
      <c r="M203" s="438">
        <v>0</v>
      </c>
      <c r="N203" s="438">
        <v>13453</v>
      </c>
      <c r="O203" s="438">
        <v>0</v>
      </c>
      <c r="P203" s="438">
        <v>0</v>
      </c>
      <c r="Q203" s="438">
        <v>0</v>
      </c>
      <c r="R203" s="438">
        <v>0</v>
      </c>
      <c r="S203" s="438">
        <v>0</v>
      </c>
      <c r="T203" s="438">
        <v>0</v>
      </c>
      <c r="U203" s="500">
        <v>0</v>
      </c>
      <c r="V203" s="500"/>
    </row>
    <row r="204" spans="1:22" s="439" customFormat="1" ht="11.25" customHeight="1">
      <c r="A204" s="437" t="s">
        <v>776</v>
      </c>
      <c r="B204" s="437" t="s">
        <v>776</v>
      </c>
      <c r="C204" s="437" t="s">
        <v>817</v>
      </c>
      <c r="D204" s="499" t="s">
        <v>287</v>
      </c>
      <c r="E204" s="499"/>
      <c r="F204" s="500">
        <v>1583</v>
      </c>
      <c r="G204" s="500"/>
      <c r="H204" s="438">
        <v>1583</v>
      </c>
      <c r="I204" s="438">
        <v>0</v>
      </c>
      <c r="J204" s="438">
        <v>0</v>
      </c>
      <c r="K204" s="438">
        <v>0</v>
      </c>
      <c r="L204" s="438">
        <v>0</v>
      </c>
      <c r="M204" s="438">
        <v>0</v>
      </c>
      <c r="N204" s="438">
        <v>1583</v>
      </c>
      <c r="O204" s="438">
        <v>0</v>
      </c>
      <c r="P204" s="438">
        <v>0</v>
      </c>
      <c r="Q204" s="438">
        <v>0</v>
      </c>
      <c r="R204" s="438">
        <v>0</v>
      </c>
      <c r="S204" s="438">
        <v>0</v>
      </c>
      <c r="T204" s="438">
        <v>0</v>
      </c>
      <c r="U204" s="500">
        <v>0</v>
      </c>
      <c r="V204" s="500"/>
    </row>
    <row r="205" spans="1:22" s="439" customFormat="1" ht="11.25" customHeight="1">
      <c r="A205" s="437" t="s">
        <v>776</v>
      </c>
      <c r="B205" s="437" t="s">
        <v>776</v>
      </c>
      <c r="C205" s="437" t="s">
        <v>796</v>
      </c>
      <c r="D205" s="499" t="s">
        <v>289</v>
      </c>
      <c r="E205" s="499"/>
      <c r="F205" s="500">
        <v>68000</v>
      </c>
      <c r="G205" s="500"/>
      <c r="H205" s="438">
        <v>68000</v>
      </c>
      <c r="I205" s="438">
        <v>68000</v>
      </c>
      <c r="J205" s="438">
        <v>68000</v>
      </c>
      <c r="K205" s="438">
        <v>0</v>
      </c>
      <c r="L205" s="438">
        <v>0</v>
      </c>
      <c r="M205" s="438">
        <v>0</v>
      </c>
      <c r="N205" s="438">
        <v>0</v>
      </c>
      <c r="O205" s="438">
        <v>0</v>
      </c>
      <c r="P205" s="438">
        <v>0</v>
      </c>
      <c r="Q205" s="438">
        <v>0</v>
      </c>
      <c r="R205" s="438">
        <v>0</v>
      </c>
      <c r="S205" s="438">
        <v>0</v>
      </c>
      <c r="T205" s="438">
        <v>0</v>
      </c>
      <c r="U205" s="500">
        <v>0</v>
      </c>
      <c r="V205" s="500"/>
    </row>
    <row r="206" spans="1:22" s="439" customFormat="1" ht="11.25" customHeight="1">
      <c r="A206" s="437" t="s">
        <v>776</v>
      </c>
      <c r="B206" s="437" t="s">
        <v>776</v>
      </c>
      <c r="C206" s="437" t="s">
        <v>818</v>
      </c>
      <c r="D206" s="499" t="s">
        <v>289</v>
      </c>
      <c r="E206" s="499"/>
      <c r="F206" s="500">
        <v>1956</v>
      </c>
      <c r="G206" s="500"/>
      <c r="H206" s="438">
        <v>1956</v>
      </c>
      <c r="I206" s="438">
        <v>0</v>
      </c>
      <c r="J206" s="438">
        <v>0</v>
      </c>
      <c r="K206" s="438">
        <v>0</v>
      </c>
      <c r="L206" s="438">
        <v>0</v>
      </c>
      <c r="M206" s="438">
        <v>0</v>
      </c>
      <c r="N206" s="438">
        <v>1956</v>
      </c>
      <c r="O206" s="438">
        <v>0</v>
      </c>
      <c r="P206" s="438">
        <v>0</v>
      </c>
      <c r="Q206" s="438">
        <v>0</v>
      </c>
      <c r="R206" s="438">
        <v>0</v>
      </c>
      <c r="S206" s="438">
        <v>0</v>
      </c>
      <c r="T206" s="438">
        <v>0</v>
      </c>
      <c r="U206" s="500">
        <v>0</v>
      </c>
      <c r="V206" s="500"/>
    </row>
    <row r="207" spans="1:22" s="439" customFormat="1" ht="11.25" customHeight="1">
      <c r="A207" s="437" t="s">
        <v>776</v>
      </c>
      <c r="B207" s="437" t="s">
        <v>776</v>
      </c>
      <c r="C207" s="437" t="s">
        <v>819</v>
      </c>
      <c r="D207" s="499" t="s">
        <v>289</v>
      </c>
      <c r="E207" s="499"/>
      <c r="F207" s="500">
        <v>231</v>
      </c>
      <c r="G207" s="500"/>
      <c r="H207" s="438">
        <v>231</v>
      </c>
      <c r="I207" s="438">
        <v>0</v>
      </c>
      <c r="J207" s="438">
        <v>0</v>
      </c>
      <c r="K207" s="438">
        <v>0</v>
      </c>
      <c r="L207" s="438">
        <v>0</v>
      </c>
      <c r="M207" s="438">
        <v>0</v>
      </c>
      <c r="N207" s="438">
        <v>231</v>
      </c>
      <c r="O207" s="438">
        <v>0</v>
      </c>
      <c r="P207" s="438">
        <v>0</v>
      </c>
      <c r="Q207" s="438">
        <v>0</v>
      </c>
      <c r="R207" s="438">
        <v>0</v>
      </c>
      <c r="S207" s="438">
        <v>0</v>
      </c>
      <c r="T207" s="438">
        <v>0</v>
      </c>
      <c r="U207" s="500">
        <v>0</v>
      </c>
      <c r="V207" s="500"/>
    </row>
    <row r="208" spans="1:22" s="439" customFormat="1" ht="11.25" customHeight="1">
      <c r="A208" s="437" t="s">
        <v>776</v>
      </c>
      <c r="B208" s="437" t="s">
        <v>776</v>
      </c>
      <c r="C208" s="437" t="s">
        <v>785</v>
      </c>
      <c r="D208" s="499" t="s">
        <v>388</v>
      </c>
      <c r="E208" s="499"/>
      <c r="F208" s="500">
        <v>173000</v>
      </c>
      <c r="G208" s="500"/>
      <c r="H208" s="438">
        <v>173000</v>
      </c>
      <c r="I208" s="438">
        <v>173000</v>
      </c>
      <c r="J208" s="438">
        <v>0</v>
      </c>
      <c r="K208" s="438">
        <v>173000</v>
      </c>
      <c r="L208" s="438">
        <v>0</v>
      </c>
      <c r="M208" s="438">
        <v>0</v>
      </c>
      <c r="N208" s="438">
        <v>0</v>
      </c>
      <c r="O208" s="438">
        <v>0</v>
      </c>
      <c r="P208" s="438">
        <v>0</v>
      </c>
      <c r="Q208" s="438">
        <v>0</v>
      </c>
      <c r="R208" s="438">
        <v>0</v>
      </c>
      <c r="S208" s="438">
        <v>0</v>
      </c>
      <c r="T208" s="438">
        <v>0</v>
      </c>
      <c r="U208" s="500">
        <v>0</v>
      </c>
      <c r="V208" s="500"/>
    </row>
    <row r="209" spans="1:22" s="439" customFormat="1" ht="11.25" customHeight="1">
      <c r="A209" s="437" t="s">
        <v>776</v>
      </c>
      <c r="B209" s="437" t="s">
        <v>776</v>
      </c>
      <c r="C209" s="437" t="s">
        <v>835</v>
      </c>
      <c r="D209" s="499" t="s">
        <v>447</v>
      </c>
      <c r="E209" s="499"/>
      <c r="F209" s="500">
        <v>12400</v>
      </c>
      <c r="G209" s="500"/>
      <c r="H209" s="438">
        <v>12400</v>
      </c>
      <c r="I209" s="438">
        <v>12400</v>
      </c>
      <c r="J209" s="438">
        <v>0</v>
      </c>
      <c r="K209" s="438">
        <v>12400</v>
      </c>
      <c r="L209" s="438">
        <v>0</v>
      </c>
      <c r="M209" s="438">
        <v>0</v>
      </c>
      <c r="N209" s="438">
        <v>0</v>
      </c>
      <c r="O209" s="438">
        <v>0</v>
      </c>
      <c r="P209" s="438">
        <v>0</v>
      </c>
      <c r="Q209" s="438">
        <v>0</v>
      </c>
      <c r="R209" s="438">
        <v>0</v>
      </c>
      <c r="S209" s="438">
        <v>0</v>
      </c>
      <c r="T209" s="438">
        <v>0</v>
      </c>
      <c r="U209" s="500">
        <v>0</v>
      </c>
      <c r="V209" s="500"/>
    </row>
    <row r="210" spans="1:22" s="439" customFormat="1" ht="11.25" customHeight="1">
      <c r="A210" s="437" t="s">
        <v>776</v>
      </c>
      <c r="B210" s="437" t="s">
        <v>776</v>
      </c>
      <c r="C210" s="437" t="s">
        <v>836</v>
      </c>
      <c r="D210" s="499" t="s">
        <v>447</v>
      </c>
      <c r="E210" s="499"/>
      <c r="F210" s="500">
        <v>121196</v>
      </c>
      <c r="G210" s="500"/>
      <c r="H210" s="438">
        <v>121196</v>
      </c>
      <c r="I210" s="438">
        <v>0</v>
      </c>
      <c r="J210" s="438">
        <v>0</v>
      </c>
      <c r="K210" s="438">
        <v>0</v>
      </c>
      <c r="L210" s="438">
        <v>0</v>
      </c>
      <c r="M210" s="438">
        <v>0</v>
      </c>
      <c r="N210" s="438">
        <v>121196</v>
      </c>
      <c r="O210" s="438">
        <v>0</v>
      </c>
      <c r="P210" s="438">
        <v>0</v>
      </c>
      <c r="Q210" s="438">
        <v>0</v>
      </c>
      <c r="R210" s="438">
        <v>0</v>
      </c>
      <c r="S210" s="438">
        <v>0</v>
      </c>
      <c r="T210" s="438">
        <v>0</v>
      </c>
      <c r="U210" s="500">
        <v>0</v>
      </c>
      <c r="V210" s="500"/>
    </row>
    <row r="211" spans="1:22" s="439" customFormat="1" ht="11.25" customHeight="1">
      <c r="A211" s="437" t="s">
        <v>776</v>
      </c>
      <c r="B211" s="437" t="s">
        <v>776</v>
      </c>
      <c r="C211" s="437" t="s">
        <v>837</v>
      </c>
      <c r="D211" s="499" t="s">
        <v>447</v>
      </c>
      <c r="E211" s="499"/>
      <c r="F211" s="500">
        <v>14258</v>
      </c>
      <c r="G211" s="500"/>
      <c r="H211" s="438">
        <v>14258</v>
      </c>
      <c r="I211" s="438">
        <v>0</v>
      </c>
      <c r="J211" s="438">
        <v>0</v>
      </c>
      <c r="K211" s="438">
        <v>0</v>
      </c>
      <c r="L211" s="438">
        <v>0</v>
      </c>
      <c r="M211" s="438">
        <v>0</v>
      </c>
      <c r="N211" s="438">
        <v>14258</v>
      </c>
      <c r="O211" s="438">
        <v>0</v>
      </c>
      <c r="P211" s="438">
        <v>0</v>
      </c>
      <c r="Q211" s="438">
        <v>0</v>
      </c>
      <c r="R211" s="438">
        <v>0</v>
      </c>
      <c r="S211" s="438">
        <v>0</v>
      </c>
      <c r="T211" s="438">
        <v>0</v>
      </c>
      <c r="U211" s="500">
        <v>0</v>
      </c>
      <c r="V211" s="500"/>
    </row>
    <row r="212" spans="1:22" s="439" customFormat="1" ht="11.25" customHeight="1">
      <c r="A212" s="437" t="s">
        <v>776</v>
      </c>
      <c r="B212" s="437" t="s">
        <v>776</v>
      </c>
      <c r="C212" s="437" t="s">
        <v>783</v>
      </c>
      <c r="D212" s="499" t="s">
        <v>295</v>
      </c>
      <c r="E212" s="499"/>
      <c r="F212" s="500">
        <v>53928</v>
      </c>
      <c r="G212" s="500"/>
      <c r="H212" s="438">
        <v>53928</v>
      </c>
      <c r="I212" s="438">
        <v>53928</v>
      </c>
      <c r="J212" s="438">
        <v>0</v>
      </c>
      <c r="K212" s="438">
        <v>53928</v>
      </c>
      <c r="L212" s="438">
        <v>0</v>
      </c>
      <c r="M212" s="438">
        <v>0</v>
      </c>
      <c r="N212" s="438">
        <v>0</v>
      </c>
      <c r="O212" s="438">
        <v>0</v>
      </c>
      <c r="P212" s="438">
        <v>0</v>
      </c>
      <c r="Q212" s="438">
        <v>0</v>
      </c>
      <c r="R212" s="438">
        <v>0</v>
      </c>
      <c r="S212" s="438">
        <v>0</v>
      </c>
      <c r="T212" s="438">
        <v>0</v>
      </c>
      <c r="U212" s="500">
        <v>0</v>
      </c>
      <c r="V212" s="500"/>
    </row>
    <row r="213" spans="1:22" s="439" customFormat="1" ht="11.25" customHeight="1">
      <c r="A213" s="437" t="s">
        <v>776</v>
      </c>
      <c r="B213" s="437" t="s">
        <v>776</v>
      </c>
      <c r="C213" s="437" t="s">
        <v>807</v>
      </c>
      <c r="D213" s="499" t="s">
        <v>299</v>
      </c>
      <c r="E213" s="499"/>
      <c r="F213" s="500">
        <v>2340</v>
      </c>
      <c r="G213" s="500"/>
      <c r="H213" s="438">
        <v>2340</v>
      </c>
      <c r="I213" s="438">
        <v>2340</v>
      </c>
      <c r="J213" s="438">
        <v>0</v>
      </c>
      <c r="K213" s="438">
        <v>2340</v>
      </c>
      <c r="L213" s="438">
        <v>0</v>
      </c>
      <c r="M213" s="438">
        <v>0</v>
      </c>
      <c r="N213" s="438">
        <v>0</v>
      </c>
      <c r="O213" s="438">
        <v>0</v>
      </c>
      <c r="P213" s="438">
        <v>0</v>
      </c>
      <c r="Q213" s="438">
        <v>0</v>
      </c>
      <c r="R213" s="438">
        <v>0</v>
      </c>
      <c r="S213" s="438">
        <v>0</v>
      </c>
      <c r="T213" s="438">
        <v>0</v>
      </c>
      <c r="U213" s="500">
        <v>0</v>
      </c>
      <c r="V213" s="500"/>
    </row>
    <row r="214" spans="1:22" s="439" customFormat="1" ht="11.25" customHeight="1">
      <c r="A214" s="437" t="s">
        <v>776</v>
      </c>
      <c r="B214" s="437" t="s">
        <v>776</v>
      </c>
      <c r="C214" s="437" t="s">
        <v>779</v>
      </c>
      <c r="D214" s="499" t="s">
        <v>301</v>
      </c>
      <c r="E214" s="499"/>
      <c r="F214" s="500">
        <v>30000</v>
      </c>
      <c r="G214" s="500"/>
      <c r="H214" s="438">
        <v>30000</v>
      </c>
      <c r="I214" s="438">
        <v>30000</v>
      </c>
      <c r="J214" s="438">
        <v>0</v>
      </c>
      <c r="K214" s="438">
        <v>30000</v>
      </c>
      <c r="L214" s="438">
        <v>0</v>
      </c>
      <c r="M214" s="438">
        <v>0</v>
      </c>
      <c r="N214" s="438">
        <v>0</v>
      </c>
      <c r="O214" s="438">
        <v>0</v>
      </c>
      <c r="P214" s="438">
        <v>0</v>
      </c>
      <c r="Q214" s="438">
        <v>0</v>
      </c>
      <c r="R214" s="438">
        <v>0</v>
      </c>
      <c r="S214" s="438">
        <v>0</v>
      </c>
      <c r="T214" s="438">
        <v>0</v>
      </c>
      <c r="U214" s="500">
        <v>0</v>
      </c>
      <c r="V214" s="500"/>
    </row>
    <row r="215" spans="1:22" s="439" customFormat="1" ht="11.25" customHeight="1">
      <c r="A215" s="437" t="s">
        <v>776</v>
      </c>
      <c r="B215" s="437" t="s">
        <v>776</v>
      </c>
      <c r="C215" s="437" t="s">
        <v>822</v>
      </c>
      <c r="D215" s="499" t="s">
        <v>301</v>
      </c>
      <c r="E215" s="499"/>
      <c r="F215" s="500">
        <v>8722</v>
      </c>
      <c r="G215" s="500"/>
      <c r="H215" s="438">
        <v>8722</v>
      </c>
      <c r="I215" s="438">
        <v>0</v>
      </c>
      <c r="J215" s="438">
        <v>0</v>
      </c>
      <c r="K215" s="438">
        <v>0</v>
      </c>
      <c r="L215" s="438">
        <v>0</v>
      </c>
      <c r="M215" s="438">
        <v>0</v>
      </c>
      <c r="N215" s="438">
        <v>8722</v>
      </c>
      <c r="O215" s="438">
        <v>0</v>
      </c>
      <c r="P215" s="438">
        <v>0</v>
      </c>
      <c r="Q215" s="438">
        <v>0</v>
      </c>
      <c r="R215" s="438">
        <v>0</v>
      </c>
      <c r="S215" s="438">
        <v>0</v>
      </c>
      <c r="T215" s="438">
        <v>0</v>
      </c>
      <c r="U215" s="500">
        <v>0</v>
      </c>
      <c r="V215" s="500"/>
    </row>
    <row r="216" spans="1:22" s="439" customFormat="1" ht="11.25" customHeight="1">
      <c r="A216" s="437" t="s">
        <v>776</v>
      </c>
      <c r="B216" s="437" t="s">
        <v>776</v>
      </c>
      <c r="C216" s="437" t="s">
        <v>823</v>
      </c>
      <c r="D216" s="499" t="s">
        <v>301</v>
      </c>
      <c r="E216" s="499"/>
      <c r="F216" s="500">
        <v>1026</v>
      </c>
      <c r="G216" s="500"/>
      <c r="H216" s="438">
        <v>1026</v>
      </c>
      <c r="I216" s="438">
        <v>0</v>
      </c>
      <c r="J216" s="438">
        <v>0</v>
      </c>
      <c r="K216" s="438">
        <v>0</v>
      </c>
      <c r="L216" s="438">
        <v>0</v>
      </c>
      <c r="M216" s="438">
        <v>0</v>
      </c>
      <c r="N216" s="438">
        <v>1026</v>
      </c>
      <c r="O216" s="438">
        <v>0</v>
      </c>
      <c r="P216" s="438">
        <v>0</v>
      </c>
      <c r="Q216" s="438">
        <v>0</v>
      </c>
      <c r="R216" s="438">
        <v>0</v>
      </c>
      <c r="S216" s="438">
        <v>0</v>
      </c>
      <c r="T216" s="438">
        <v>0</v>
      </c>
      <c r="U216" s="500">
        <v>0</v>
      </c>
      <c r="V216" s="500"/>
    </row>
    <row r="217" spans="1:22" s="439" customFormat="1" ht="17.25" customHeight="1">
      <c r="A217" s="437" t="s">
        <v>776</v>
      </c>
      <c r="B217" s="437" t="s">
        <v>776</v>
      </c>
      <c r="C217" s="437" t="s">
        <v>808</v>
      </c>
      <c r="D217" s="499" t="s">
        <v>445</v>
      </c>
      <c r="E217" s="499"/>
      <c r="F217" s="500">
        <v>10800</v>
      </c>
      <c r="G217" s="500"/>
      <c r="H217" s="438">
        <v>10800</v>
      </c>
      <c r="I217" s="438">
        <v>10800</v>
      </c>
      <c r="J217" s="438">
        <v>0</v>
      </c>
      <c r="K217" s="438">
        <v>10800</v>
      </c>
      <c r="L217" s="438">
        <v>0</v>
      </c>
      <c r="M217" s="438">
        <v>0</v>
      </c>
      <c r="N217" s="438">
        <v>0</v>
      </c>
      <c r="O217" s="438">
        <v>0</v>
      </c>
      <c r="P217" s="438">
        <v>0</v>
      </c>
      <c r="Q217" s="438">
        <v>0</v>
      </c>
      <c r="R217" s="438">
        <v>0</v>
      </c>
      <c r="S217" s="438">
        <v>0</v>
      </c>
      <c r="T217" s="438">
        <v>0</v>
      </c>
      <c r="U217" s="500">
        <v>0</v>
      </c>
      <c r="V217" s="500"/>
    </row>
    <row r="218" spans="1:22" s="439" customFormat="1" ht="12" customHeight="1">
      <c r="A218" s="437" t="s">
        <v>776</v>
      </c>
      <c r="B218" s="437" t="s">
        <v>776</v>
      </c>
      <c r="C218" s="437" t="s">
        <v>802</v>
      </c>
      <c r="D218" s="499" t="s">
        <v>307</v>
      </c>
      <c r="E218" s="499"/>
      <c r="F218" s="500">
        <v>2100</v>
      </c>
      <c r="G218" s="500"/>
      <c r="H218" s="438">
        <v>2100</v>
      </c>
      <c r="I218" s="438">
        <v>2100</v>
      </c>
      <c r="J218" s="438">
        <v>0</v>
      </c>
      <c r="K218" s="438">
        <v>2100</v>
      </c>
      <c r="L218" s="438">
        <v>0</v>
      </c>
      <c r="M218" s="438">
        <v>0</v>
      </c>
      <c r="N218" s="438">
        <v>0</v>
      </c>
      <c r="O218" s="438">
        <v>0</v>
      </c>
      <c r="P218" s="438">
        <v>0</v>
      </c>
      <c r="Q218" s="438">
        <v>0</v>
      </c>
      <c r="R218" s="438">
        <v>0</v>
      </c>
      <c r="S218" s="438">
        <v>0</v>
      </c>
      <c r="T218" s="438">
        <v>0</v>
      </c>
      <c r="U218" s="500">
        <v>0</v>
      </c>
      <c r="V218" s="500"/>
    </row>
    <row r="219" spans="1:22" s="439" customFormat="1" ht="12" customHeight="1">
      <c r="A219" s="437" t="s">
        <v>776</v>
      </c>
      <c r="B219" s="437" t="s">
        <v>776</v>
      </c>
      <c r="C219" s="437" t="s">
        <v>782</v>
      </c>
      <c r="D219" s="499" t="s">
        <v>309</v>
      </c>
      <c r="E219" s="499"/>
      <c r="F219" s="500">
        <v>10880</v>
      </c>
      <c r="G219" s="500"/>
      <c r="H219" s="438">
        <v>10880</v>
      </c>
      <c r="I219" s="438">
        <v>10880</v>
      </c>
      <c r="J219" s="438">
        <v>0</v>
      </c>
      <c r="K219" s="438">
        <v>10880</v>
      </c>
      <c r="L219" s="438">
        <v>0</v>
      </c>
      <c r="M219" s="438">
        <v>0</v>
      </c>
      <c r="N219" s="438">
        <v>0</v>
      </c>
      <c r="O219" s="438">
        <v>0</v>
      </c>
      <c r="P219" s="438">
        <v>0</v>
      </c>
      <c r="Q219" s="438">
        <v>0</v>
      </c>
      <c r="R219" s="438">
        <v>0</v>
      </c>
      <c r="S219" s="438">
        <v>0</v>
      </c>
      <c r="T219" s="438">
        <v>0</v>
      </c>
      <c r="U219" s="500">
        <v>0</v>
      </c>
      <c r="V219" s="500"/>
    </row>
    <row r="220" spans="1:22" s="439" customFormat="1" ht="16.5" customHeight="1">
      <c r="A220" s="437" t="s">
        <v>776</v>
      </c>
      <c r="B220" s="437" t="s">
        <v>776</v>
      </c>
      <c r="C220" s="437" t="s">
        <v>809</v>
      </c>
      <c r="D220" s="499" t="s">
        <v>311</v>
      </c>
      <c r="E220" s="499"/>
      <c r="F220" s="500">
        <v>113428</v>
      </c>
      <c r="G220" s="500"/>
      <c r="H220" s="438">
        <v>113428</v>
      </c>
      <c r="I220" s="438">
        <v>113428</v>
      </c>
      <c r="J220" s="438">
        <v>0</v>
      </c>
      <c r="K220" s="438">
        <v>113428</v>
      </c>
      <c r="L220" s="438">
        <v>0</v>
      </c>
      <c r="M220" s="438">
        <v>0</v>
      </c>
      <c r="N220" s="438">
        <v>0</v>
      </c>
      <c r="O220" s="438">
        <v>0</v>
      </c>
      <c r="P220" s="438">
        <v>0</v>
      </c>
      <c r="Q220" s="438">
        <v>0</v>
      </c>
      <c r="R220" s="438">
        <v>0</v>
      </c>
      <c r="S220" s="438">
        <v>0</v>
      </c>
      <c r="T220" s="438">
        <v>0</v>
      </c>
      <c r="U220" s="500">
        <v>0</v>
      </c>
      <c r="V220" s="500"/>
    </row>
    <row r="221" spans="1:22" s="439" customFormat="1" ht="17.25" customHeight="1">
      <c r="A221" s="437" t="s">
        <v>776</v>
      </c>
      <c r="B221" s="437" t="s">
        <v>776</v>
      </c>
      <c r="C221" s="437" t="s">
        <v>2</v>
      </c>
      <c r="D221" s="499" t="s">
        <v>385</v>
      </c>
      <c r="E221" s="499"/>
      <c r="F221" s="500">
        <v>6000</v>
      </c>
      <c r="G221" s="500"/>
      <c r="H221" s="438">
        <v>0</v>
      </c>
      <c r="I221" s="438">
        <v>0</v>
      </c>
      <c r="J221" s="438">
        <v>0</v>
      </c>
      <c r="K221" s="438">
        <v>0</v>
      </c>
      <c r="L221" s="438">
        <v>0</v>
      </c>
      <c r="M221" s="438">
        <v>0</v>
      </c>
      <c r="N221" s="438">
        <v>0</v>
      </c>
      <c r="O221" s="438">
        <v>0</v>
      </c>
      <c r="P221" s="438">
        <v>0</v>
      </c>
      <c r="Q221" s="438">
        <v>6000</v>
      </c>
      <c r="R221" s="438">
        <v>6000</v>
      </c>
      <c r="S221" s="438">
        <v>0</v>
      </c>
      <c r="T221" s="438">
        <v>0</v>
      </c>
      <c r="U221" s="500">
        <v>0</v>
      </c>
      <c r="V221" s="500"/>
    </row>
    <row r="222" spans="1:22" s="439" customFormat="1" ht="18" customHeight="1">
      <c r="A222" s="437" t="s">
        <v>776</v>
      </c>
      <c r="B222" s="437" t="s">
        <v>19</v>
      </c>
      <c r="C222" s="437" t="s">
        <v>776</v>
      </c>
      <c r="D222" s="499" t="s">
        <v>184</v>
      </c>
      <c r="E222" s="499"/>
      <c r="F222" s="500">
        <v>663645</v>
      </c>
      <c r="G222" s="500"/>
      <c r="H222" s="438">
        <v>663645</v>
      </c>
      <c r="I222" s="438">
        <v>639645</v>
      </c>
      <c r="J222" s="438">
        <v>519055</v>
      </c>
      <c r="K222" s="438">
        <v>120590</v>
      </c>
      <c r="L222" s="438">
        <v>0</v>
      </c>
      <c r="M222" s="438">
        <v>24000</v>
      </c>
      <c r="N222" s="438">
        <v>0</v>
      </c>
      <c r="O222" s="438">
        <v>0</v>
      </c>
      <c r="P222" s="438">
        <v>0</v>
      </c>
      <c r="Q222" s="438">
        <v>0</v>
      </c>
      <c r="R222" s="438">
        <v>0</v>
      </c>
      <c r="S222" s="438">
        <v>0</v>
      </c>
      <c r="T222" s="438">
        <v>0</v>
      </c>
      <c r="U222" s="500">
        <v>0</v>
      </c>
      <c r="V222" s="500"/>
    </row>
    <row r="223" spans="1:22" s="439" customFormat="1" ht="17.25" customHeight="1">
      <c r="A223" s="437" t="s">
        <v>776</v>
      </c>
      <c r="B223" s="437" t="s">
        <v>776</v>
      </c>
      <c r="C223" s="437" t="s">
        <v>803</v>
      </c>
      <c r="D223" s="499" t="s">
        <v>281</v>
      </c>
      <c r="E223" s="499"/>
      <c r="F223" s="500">
        <v>24000</v>
      </c>
      <c r="G223" s="500"/>
      <c r="H223" s="438">
        <v>24000</v>
      </c>
      <c r="I223" s="438">
        <v>0</v>
      </c>
      <c r="J223" s="438">
        <v>0</v>
      </c>
      <c r="K223" s="438">
        <v>0</v>
      </c>
      <c r="L223" s="438">
        <v>0</v>
      </c>
      <c r="M223" s="438">
        <v>24000</v>
      </c>
      <c r="N223" s="438">
        <v>0</v>
      </c>
      <c r="O223" s="438">
        <v>0</v>
      </c>
      <c r="P223" s="438">
        <v>0</v>
      </c>
      <c r="Q223" s="438">
        <v>0</v>
      </c>
      <c r="R223" s="438">
        <v>0</v>
      </c>
      <c r="S223" s="438">
        <v>0</v>
      </c>
      <c r="T223" s="438">
        <v>0</v>
      </c>
      <c r="U223" s="500">
        <v>0</v>
      </c>
      <c r="V223" s="500"/>
    </row>
    <row r="224" spans="1:22" s="439" customFormat="1" ht="12" customHeight="1">
      <c r="A224" s="437" t="s">
        <v>776</v>
      </c>
      <c r="B224" s="437" t="s">
        <v>776</v>
      </c>
      <c r="C224" s="437" t="s">
        <v>795</v>
      </c>
      <c r="D224" s="499" t="s">
        <v>283</v>
      </c>
      <c r="E224" s="499"/>
      <c r="F224" s="500">
        <v>402000</v>
      </c>
      <c r="G224" s="500"/>
      <c r="H224" s="438">
        <v>402000</v>
      </c>
      <c r="I224" s="438">
        <v>402000</v>
      </c>
      <c r="J224" s="438">
        <v>402000</v>
      </c>
      <c r="K224" s="438">
        <v>0</v>
      </c>
      <c r="L224" s="438">
        <v>0</v>
      </c>
      <c r="M224" s="438">
        <v>0</v>
      </c>
      <c r="N224" s="438">
        <v>0</v>
      </c>
      <c r="O224" s="438">
        <v>0</v>
      </c>
      <c r="P224" s="438">
        <v>0</v>
      </c>
      <c r="Q224" s="438">
        <v>0</v>
      </c>
      <c r="R224" s="438">
        <v>0</v>
      </c>
      <c r="S224" s="438">
        <v>0</v>
      </c>
      <c r="T224" s="438">
        <v>0</v>
      </c>
      <c r="U224" s="500">
        <v>0</v>
      </c>
      <c r="V224" s="500"/>
    </row>
    <row r="225" spans="1:22" s="439" customFormat="1" ht="12" customHeight="1">
      <c r="A225" s="437" t="s">
        <v>776</v>
      </c>
      <c r="B225" s="437" t="s">
        <v>776</v>
      </c>
      <c r="C225" s="437" t="s">
        <v>804</v>
      </c>
      <c r="D225" s="499" t="s">
        <v>285</v>
      </c>
      <c r="E225" s="499"/>
      <c r="F225" s="500">
        <v>28055</v>
      </c>
      <c r="G225" s="500"/>
      <c r="H225" s="438">
        <v>28055</v>
      </c>
      <c r="I225" s="438">
        <v>28055</v>
      </c>
      <c r="J225" s="438">
        <v>28055</v>
      </c>
      <c r="K225" s="438">
        <v>0</v>
      </c>
      <c r="L225" s="438">
        <v>0</v>
      </c>
      <c r="M225" s="438">
        <v>0</v>
      </c>
      <c r="N225" s="438">
        <v>0</v>
      </c>
      <c r="O225" s="438">
        <v>0</v>
      </c>
      <c r="P225" s="438">
        <v>0</v>
      </c>
      <c r="Q225" s="438">
        <v>0</v>
      </c>
      <c r="R225" s="438">
        <v>0</v>
      </c>
      <c r="S225" s="438">
        <v>0</v>
      </c>
      <c r="T225" s="438">
        <v>0</v>
      </c>
      <c r="U225" s="500">
        <v>0</v>
      </c>
      <c r="V225" s="500"/>
    </row>
    <row r="226" spans="1:22" s="439" customFormat="1" ht="12" customHeight="1">
      <c r="A226" s="437" t="s">
        <v>776</v>
      </c>
      <c r="B226" s="437" t="s">
        <v>776</v>
      </c>
      <c r="C226" s="437" t="s">
        <v>777</v>
      </c>
      <c r="D226" s="499" t="s">
        <v>287</v>
      </c>
      <c r="E226" s="499"/>
      <c r="F226" s="500">
        <v>78000</v>
      </c>
      <c r="G226" s="500"/>
      <c r="H226" s="438">
        <v>78000</v>
      </c>
      <c r="I226" s="438">
        <v>78000</v>
      </c>
      <c r="J226" s="438">
        <v>78000</v>
      </c>
      <c r="K226" s="438">
        <v>0</v>
      </c>
      <c r="L226" s="438">
        <v>0</v>
      </c>
      <c r="M226" s="438">
        <v>0</v>
      </c>
      <c r="N226" s="438">
        <v>0</v>
      </c>
      <c r="O226" s="438">
        <v>0</v>
      </c>
      <c r="P226" s="438">
        <v>0</v>
      </c>
      <c r="Q226" s="438">
        <v>0</v>
      </c>
      <c r="R226" s="438">
        <v>0</v>
      </c>
      <c r="S226" s="438">
        <v>0</v>
      </c>
      <c r="T226" s="438">
        <v>0</v>
      </c>
      <c r="U226" s="500">
        <v>0</v>
      </c>
      <c r="V226" s="500"/>
    </row>
    <row r="227" spans="1:22" s="439" customFormat="1" ht="12" customHeight="1">
      <c r="A227" s="437" t="s">
        <v>776</v>
      </c>
      <c r="B227" s="437" t="s">
        <v>776</v>
      </c>
      <c r="C227" s="437" t="s">
        <v>796</v>
      </c>
      <c r="D227" s="499" t="s">
        <v>289</v>
      </c>
      <c r="E227" s="499"/>
      <c r="F227" s="500">
        <v>11000</v>
      </c>
      <c r="G227" s="500"/>
      <c r="H227" s="438">
        <v>11000</v>
      </c>
      <c r="I227" s="438">
        <v>11000</v>
      </c>
      <c r="J227" s="438">
        <v>11000</v>
      </c>
      <c r="K227" s="438">
        <v>0</v>
      </c>
      <c r="L227" s="438">
        <v>0</v>
      </c>
      <c r="M227" s="438">
        <v>0</v>
      </c>
      <c r="N227" s="438">
        <v>0</v>
      </c>
      <c r="O227" s="438">
        <v>0</v>
      </c>
      <c r="P227" s="438">
        <v>0</v>
      </c>
      <c r="Q227" s="438">
        <v>0</v>
      </c>
      <c r="R227" s="438">
        <v>0</v>
      </c>
      <c r="S227" s="438">
        <v>0</v>
      </c>
      <c r="T227" s="438">
        <v>0</v>
      </c>
      <c r="U227" s="500">
        <v>0</v>
      </c>
      <c r="V227" s="500"/>
    </row>
    <row r="228" spans="1:22" s="439" customFormat="1" ht="12" customHeight="1">
      <c r="A228" s="437" t="s">
        <v>776</v>
      </c>
      <c r="B228" s="437" t="s">
        <v>776</v>
      </c>
      <c r="C228" s="437" t="s">
        <v>785</v>
      </c>
      <c r="D228" s="499" t="s">
        <v>388</v>
      </c>
      <c r="E228" s="499"/>
      <c r="F228" s="500">
        <v>56000</v>
      </c>
      <c r="G228" s="500"/>
      <c r="H228" s="438">
        <v>56000</v>
      </c>
      <c r="I228" s="438">
        <v>56000</v>
      </c>
      <c r="J228" s="438">
        <v>0</v>
      </c>
      <c r="K228" s="438">
        <v>56000</v>
      </c>
      <c r="L228" s="438">
        <v>0</v>
      </c>
      <c r="M228" s="438">
        <v>0</v>
      </c>
      <c r="N228" s="438">
        <v>0</v>
      </c>
      <c r="O228" s="438">
        <v>0</v>
      </c>
      <c r="P228" s="438">
        <v>0</v>
      </c>
      <c r="Q228" s="438">
        <v>0</v>
      </c>
      <c r="R228" s="438">
        <v>0</v>
      </c>
      <c r="S228" s="438">
        <v>0</v>
      </c>
      <c r="T228" s="438">
        <v>0</v>
      </c>
      <c r="U228" s="500">
        <v>0</v>
      </c>
      <c r="V228" s="500"/>
    </row>
    <row r="229" spans="1:22" s="439" customFormat="1" ht="12" customHeight="1">
      <c r="A229" s="437" t="s">
        <v>776</v>
      </c>
      <c r="B229" s="437" t="s">
        <v>776</v>
      </c>
      <c r="C229" s="437" t="s">
        <v>835</v>
      </c>
      <c r="D229" s="499" t="s">
        <v>447</v>
      </c>
      <c r="E229" s="499"/>
      <c r="F229" s="500">
        <v>4500</v>
      </c>
      <c r="G229" s="500"/>
      <c r="H229" s="438">
        <v>4500</v>
      </c>
      <c r="I229" s="438">
        <v>4500</v>
      </c>
      <c r="J229" s="438">
        <v>0</v>
      </c>
      <c r="K229" s="438">
        <v>4500</v>
      </c>
      <c r="L229" s="438">
        <v>0</v>
      </c>
      <c r="M229" s="438">
        <v>0</v>
      </c>
      <c r="N229" s="438">
        <v>0</v>
      </c>
      <c r="O229" s="438">
        <v>0</v>
      </c>
      <c r="P229" s="438">
        <v>0</v>
      </c>
      <c r="Q229" s="438">
        <v>0</v>
      </c>
      <c r="R229" s="438">
        <v>0</v>
      </c>
      <c r="S229" s="438">
        <v>0</v>
      </c>
      <c r="T229" s="438">
        <v>0</v>
      </c>
      <c r="U229" s="500">
        <v>0</v>
      </c>
      <c r="V229" s="500"/>
    </row>
    <row r="230" spans="1:22" s="439" customFormat="1" ht="12" customHeight="1">
      <c r="A230" s="437" t="s">
        <v>776</v>
      </c>
      <c r="B230" s="437" t="s">
        <v>776</v>
      </c>
      <c r="C230" s="437" t="s">
        <v>783</v>
      </c>
      <c r="D230" s="499" t="s">
        <v>295</v>
      </c>
      <c r="E230" s="499"/>
      <c r="F230" s="500">
        <v>14000</v>
      </c>
      <c r="G230" s="500"/>
      <c r="H230" s="438">
        <v>14000</v>
      </c>
      <c r="I230" s="438">
        <v>14000</v>
      </c>
      <c r="J230" s="438">
        <v>0</v>
      </c>
      <c r="K230" s="438">
        <v>14000</v>
      </c>
      <c r="L230" s="438">
        <v>0</v>
      </c>
      <c r="M230" s="438">
        <v>0</v>
      </c>
      <c r="N230" s="438">
        <v>0</v>
      </c>
      <c r="O230" s="438">
        <v>0</v>
      </c>
      <c r="P230" s="438">
        <v>0</v>
      </c>
      <c r="Q230" s="438">
        <v>0</v>
      </c>
      <c r="R230" s="438">
        <v>0</v>
      </c>
      <c r="S230" s="438">
        <v>0</v>
      </c>
      <c r="T230" s="438">
        <v>0</v>
      </c>
      <c r="U230" s="500">
        <v>0</v>
      </c>
      <c r="V230" s="500"/>
    </row>
    <row r="231" spans="1:6" s="408" customFormat="1" ht="9.75" customHeight="1">
      <c r="A231" s="502" t="s">
        <v>776</v>
      </c>
      <c r="B231" s="502"/>
      <c r="C231" s="502"/>
      <c r="D231" s="502"/>
      <c r="E231" s="503" t="s">
        <v>776</v>
      </c>
      <c r="F231" s="503"/>
    </row>
    <row r="232" spans="1:22" s="408" customFormat="1" ht="13.5" customHeight="1">
      <c r="A232" s="498" t="s">
        <v>32</v>
      </c>
      <c r="B232" s="498" t="s">
        <v>33</v>
      </c>
      <c r="C232" s="498" t="s">
        <v>34</v>
      </c>
      <c r="D232" s="498" t="s">
        <v>35</v>
      </c>
      <c r="E232" s="498"/>
      <c r="F232" s="498" t="s">
        <v>161</v>
      </c>
      <c r="G232" s="498"/>
      <c r="H232" s="498" t="s">
        <v>758</v>
      </c>
      <c r="I232" s="498"/>
      <c r="J232" s="498"/>
      <c r="K232" s="498"/>
      <c r="L232" s="498"/>
      <c r="M232" s="498"/>
      <c r="N232" s="498"/>
      <c r="O232" s="498"/>
      <c r="P232" s="498"/>
      <c r="Q232" s="498"/>
      <c r="R232" s="498"/>
      <c r="S232" s="498"/>
      <c r="T232" s="498"/>
      <c r="U232" s="498"/>
      <c r="V232" s="498"/>
    </row>
    <row r="233" spans="1:22" s="408" customFormat="1" ht="13.5" customHeight="1">
      <c r="A233" s="498"/>
      <c r="B233" s="498"/>
      <c r="C233" s="498"/>
      <c r="D233" s="498"/>
      <c r="E233" s="498"/>
      <c r="F233" s="498"/>
      <c r="G233" s="498"/>
      <c r="H233" s="498" t="s">
        <v>413</v>
      </c>
      <c r="I233" s="498" t="s">
        <v>162</v>
      </c>
      <c r="J233" s="498"/>
      <c r="K233" s="498"/>
      <c r="L233" s="498"/>
      <c r="M233" s="498"/>
      <c r="N233" s="498"/>
      <c r="O233" s="498"/>
      <c r="P233" s="498"/>
      <c r="Q233" s="498" t="s">
        <v>163</v>
      </c>
      <c r="R233" s="498" t="s">
        <v>162</v>
      </c>
      <c r="S233" s="498"/>
      <c r="T233" s="498"/>
      <c r="U233" s="498"/>
      <c r="V233" s="498"/>
    </row>
    <row r="234" spans="1:22" s="408" customFormat="1" ht="6.75" customHeight="1">
      <c r="A234" s="498"/>
      <c r="B234" s="498"/>
      <c r="C234" s="498"/>
      <c r="D234" s="498"/>
      <c r="E234" s="498"/>
      <c r="F234" s="498"/>
      <c r="G234" s="498"/>
      <c r="H234" s="498"/>
      <c r="I234" s="498" t="s">
        <v>166</v>
      </c>
      <c r="J234" s="498" t="s">
        <v>162</v>
      </c>
      <c r="K234" s="498"/>
      <c r="L234" s="498" t="s">
        <v>167</v>
      </c>
      <c r="M234" s="498" t="s">
        <v>168</v>
      </c>
      <c r="N234" s="498" t="s">
        <v>169</v>
      </c>
      <c r="O234" s="498" t="s">
        <v>759</v>
      </c>
      <c r="P234" s="498" t="s">
        <v>760</v>
      </c>
      <c r="Q234" s="498"/>
      <c r="R234" s="498" t="s">
        <v>164</v>
      </c>
      <c r="S234" s="422" t="s">
        <v>165</v>
      </c>
      <c r="T234" s="498" t="s">
        <v>761</v>
      </c>
      <c r="U234" s="498" t="s">
        <v>762</v>
      </c>
      <c r="V234" s="498"/>
    </row>
    <row r="235" spans="1:22" s="408" customFormat="1" ht="45" customHeight="1">
      <c r="A235" s="498"/>
      <c r="B235" s="498"/>
      <c r="C235" s="498"/>
      <c r="D235" s="498"/>
      <c r="E235" s="498"/>
      <c r="F235" s="498"/>
      <c r="G235" s="498"/>
      <c r="H235" s="498"/>
      <c r="I235" s="498"/>
      <c r="J235" s="422" t="s">
        <v>171</v>
      </c>
      <c r="K235" s="422" t="s">
        <v>172</v>
      </c>
      <c r="L235" s="498"/>
      <c r="M235" s="498"/>
      <c r="N235" s="498"/>
      <c r="O235" s="498"/>
      <c r="P235" s="498"/>
      <c r="Q235" s="498"/>
      <c r="R235" s="498"/>
      <c r="S235" s="422" t="s">
        <v>170</v>
      </c>
      <c r="T235" s="498"/>
      <c r="U235" s="498"/>
      <c r="V235" s="498"/>
    </row>
    <row r="236" spans="1:22" s="436" customFormat="1" ht="6.75" customHeight="1">
      <c r="A236" s="422" t="s">
        <v>36</v>
      </c>
      <c r="B236" s="422" t="s">
        <v>37</v>
      </c>
      <c r="C236" s="422" t="s">
        <v>38</v>
      </c>
      <c r="D236" s="498" t="s">
        <v>39</v>
      </c>
      <c r="E236" s="498"/>
      <c r="F236" s="498" t="s">
        <v>40</v>
      </c>
      <c r="G236" s="498"/>
      <c r="H236" s="422" t="s">
        <v>763</v>
      </c>
      <c r="I236" s="422" t="s">
        <v>764</v>
      </c>
      <c r="J236" s="422" t="s">
        <v>765</v>
      </c>
      <c r="K236" s="422" t="s">
        <v>766</v>
      </c>
      <c r="L236" s="422" t="s">
        <v>767</v>
      </c>
      <c r="M236" s="422" t="s">
        <v>768</v>
      </c>
      <c r="N236" s="422" t="s">
        <v>769</v>
      </c>
      <c r="O236" s="422" t="s">
        <v>770</v>
      </c>
      <c r="P236" s="422" t="s">
        <v>771</v>
      </c>
      <c r="Q236" s="422" t="s">
        <v>772</v>
      </c>
      <c r="R236" s="422" t="s">
        <v>773</v>
      </c>
      <c r="S236" s="422" t="s">
        <v>774</v>
      </c>
      <c r="T236" s="422" t="s">
        <v>775</v>
      </c>
      <c r="U236" s="501" t="s">
        <v>776</v>
      </c>
      <c r="V236" s="501"/>
    </row>
    <row r="237" spans="1:22" s="439" customFormat="1" ht="12" customHeight="1">
      <c r="A237" s="437" t="s">
        <v>776</v>
      </c>
      <c r="B237" s="437" t="s">
        <v>776</v>
      </c>
      <c r="C237" s="437" t="s">
        <v>807</v>
      </c>
      <c r="D237" s="499" t="s">
        <v>299</v>
      </c>
      <c r="E237" s="499"/>
      <c r="F237" s="500">
        <v>390</v>
      </c>
      <c r="G237" s="500"/>
      <c r="H237" s="438">
        <v>390</v>
      </c>
      <c r="I237" s="438">
        <v>390</v>
      </c>
      <c r="J237" s="438">
        <v>0</v>
      </c>
      <c r="K237" s="438">
        <v>390</v>
      </c>
      <c r="L237" s="438">
        <v>0</v>
      </c>
      <c r="M237" s="438">
        <v>0</v>
      </c>
      <c r="N237" s="438">
        <v>0</v>
      </c>
      <c r="O237" s="438">
        <v>0</v>
      </c>
      <c r="P237" s="438">
        <v>0</v>
      </c>
      <c r="Q237" s="438">
        <v>0</v>
      </c>
      <c r="R237" s="438">
        <v>0</v>
      </c>
      <c r="S237" s="438">
        <v>0</v>
      </c>
      <c r="T237" s="438">
        <v>0</v>
      </c>
      <c r="U237" s="500">
        <v>0</v>
      </c>
      <c r="V237" s="500"/>
    </row>
    <row r="238" spans="1:22" s="439" customFormat="1" ht="12" customHeight="1">
      <c r="A238" s="437" t="s">
        <v>776</v>
      </c>
      <c r="B238" s="437" t="s">
        <v>776</v>
      </c>
      <c r="C238" s="437" t="s">
        <v>779</v>
      </c>
      <c r="D238" s="499" t="s">
        <v>301</v>
      </c>
      <c r="E238" s="499"/>
      <c r="F238" s="500">
        <v>8700</v>
      </c>
      <c r="G238" s="500"/>
      <c r="H238" s="438">
        <v>8700</v>
      </c>
      <c r="I238" s="438">
        <v>8700</v>
      </c>
      <c r="J238" s="438">
        <v>0</v>
      </c>
      <c r="K238" s="438">
        <v>8700</v>
      </c>
      <c r="L238" s="438">
        <v>0</v>
      </c>
      <c r="M238" s="438">
        <v>0</v>
      </c>
      <c r="N238" s="438">
        <v>0</v>
      </c>
      <c r="O238" s="438">
        <v>0</v>
      </c>
      <c r="P238" s="438">
        <v>0</v>
      </c>
      <c r="Q238" s="438">
        <v>0</v>
      </c>
      <c r="R238" s="438">
        <v>0</v>
      </c>
      <c r="S238" s="438">
        <v>0</v>
      </c>
      <c r="T238" s="438">
        <v>0</v>
      </c>
      <c r="U238" s="500">
        <v>0</v>
      </c>
      <c r="V238" s="500"/>
    </row>
    <row r="239" spans="1:22" s="439" customFormat="1" ht="27.75" customHeight="1">
      <c r="A239" s="437" t="s">
        <v>776</v>
      </c>
      <c r="B239" s="437" t="s">
        <v>776</v>
      </c>
      <c r="C239" s="437" t="s">
        <v>838</v>
      </c>
      <c r="D239" s="499" t="s">
        <v>395</v>
      </c>
      <c r="E239" s="499"/>
      <c r="F239" s="500">
        <v>5500</v>
      </c>
      <c r="G239" s="500"/>
      <c r="H239" s="438">
        <v>5500</v>
      </c>
      <c r="I239" s="438">
        <v>5500</v>
      </c>
      <c r="J239" s="438">
        <v>0</v>
      </c>
      <c r="K239" s="438">
        <v>5500</v>
      </c>
      <c r="L239" s="438">
        <v>0</v>
      </c>
      <c r="M239" s="438">
        <v>0</v>
      </c>
      <c r="N239" s="438">
        <v>0</v>
      </c>
      <c r="O239" s="438">
        <v>0</v>
      </c>
      <c r="P239" s="438">
        <v>0</v>
      </c>
      <c r="Q239" s="438">
        <v>0</v>
      </c>
      <c r="R239" s="438">
        <v>0</v>
      </c>
      <c r="S239" s="438">
        <v>0</v>
      </c>
      <c r="T239" s="438">
        <v>0</v>
      </c>
      <c r="U239" s="500">
        <v>0</v>
      </c>
      <c r="V239" s="500"/>
    </row>
    <row r="240" spans="1:22" s="439" customFormat="1" ht="16.5" customHeight="1">
      <c r="A240" s="437" t="s">
        <v>776</v>
      </c>
      <c r="B240" s="437" t="s">
        <v>776</v>
      </c>
      <c r="C240" s="437" t="s">
        <v>808</v>
      </c>
      <c r="D240" s="499" t="s">
        <v>445</v>
      </c>
      <c r="E240" s="499"/>
      <c r="F240" s="500">
        <v>3160</v>
      </c>
      <c r="G240" s="500"/>
      <c r="H240" s="438">
        <v>3160</v>
      </c>
      <c r="I240" s="438">
        <v>3160</v>
      </c>
      <c r="J240" s="438">
        <v>0</v>
      </c>
      <c r="K240" s="438">
        <v>3160</v>
      </c>
      <c r="L240" s="438">
        <v>0</v>
      </c>
      <c r="M240" s="438">
        <v>0</v>
      </c>
      <c r="N240" s="438">
        <v>0</v>
      </c>
      <c r="O240" s="438">
        <v>0</v>
      </c>
      <c r="P240" s="438">
        <v>0</v>
      </c>
      <c r="Q240" s="438">
        <v>0</v>
      </c>
      <c r="R240" s="438">
        <v>0</v>
      </c>
      <c r="S240" s="438">
        <v>0</v>
      </c>
      <c r="T240" s="438">
        <v>0</v>
      </c>
      <c r="U240" s="500">
        <v>0</v>
      </c>
      <c r="V240" s="500"/>
    </row>
    <row r="241" spans="1:22" s="439" customFormat="1" ht="12" customHeight="1">
      <c r="A241" s="437" t="s">
        <v>776</v>
      </c>
      <c r="B241" s="437" t="s">
        <v>776</v>
      </c>
      <c r="C241" s="437" t="s">
        <v>802</v>
      </c>
      <c r="D241" s="499" t="s">
        <v>307</v>
      </c>
      <c r="E241" s="499"/>
      <c r="F241" s="500">
        <v>220</v>
      </c>
      <c r="G241" s="500"/>
      <c r="H241" s="438">
        <v>220</v>
      </c>
      <c r="I241" s="438">
        <v>220</v>
      </c>
      <c r="J241" s="438">
        <v>0</v>
      </c>
      <c r="K241" s="438">
        <v>220</v>
      </c>
      <c r="L241" s="438">
        <v>0</v>
      </c>
      <c r="M241" s="438">
        <v>0</v>
      </c>
      <c r="N241" s="438">
        <v>0</v>
      </c>
      <c r="O241" s="438">
        <v>0</v>
      </c>
      <c r="P241" s="438">
        <v>0</v>
      </c>
      <c r="Q241" s="438">
        <v>0</v>
      </c>
      <c r="R241" s="438">
        <v>0</v>
      </c>
      <c r="S241" s="438">
        <v>0</v>
      </c>
      <c r="T241" s="438">
        <v>0</v>
      </c>
      <c r="U241" s="500">
        <v>0</v>
      </c>
      <c r="V241" s="500"/>
    </row>
    <row r="242" spans="1:22" s="439" customFormat="1" ht="12" customHeight="1">
      <c r="A242" s="437" t="s">
        <v>776</v>
      </c>
      <c r="B242" s="437" t="s">
        <v>776</v>
      </c>
      <c r="C242" s="437" t="s">
        <v>782</v>
      </c>
      <c r="D242" s="499" t="s">
        <v>309</v>
      </c>
      <c r="E242" s="499"/>
      <c r="F242" s="500">
        <v>3148</v>
      </c>
      <c r="G242" s="500"/>
      <c r="H242" s="438">
        <v>3148</v>
      </c>
      <c r="I242" s="438">
        <v>3148</v>
      </c>
      <c r="J242" s="438">
        <v>0</v>
      </c>
      <c r="K242" s="438">
        <v>3148</v>
      </c>
      <c r="L242" s="438">
        <v>0</v>
      </c>
      <c r="M242" s="438">
        <v>0</v>
      </c>
      <c r="N242" s="438">
        <v>0</v>
      </c>
      <c r="O242" s="438">
        <v>0</v>
      </c>
      <c r="P242" s="438">
        <v>0</v>
      </c>
      <c r="Q242" s="438">
        <v>0</v>
      </c>
      <c r="R242" s="438">
        <v>0</v>
      </c>
      <c r="S242" s="438">
        <v>0</v>
      </c>
      <c r="T242" s="438">
        <v>0</v>
      </c>
      <c r="U242" s="500">
        <v>0</v>
      </c>
      <c r="V242" s="500"/>
    </row>
    <row r="243" spans="1:22" s="439" customFormat="1" ht="18" customHeight="1">
      <c r="A243" s="437" t="s">
        <v>776</v>
      </c>
      <c r="B243" s="437" t="s">
        <v>776</v>
      </c>
      <c r="C243" s="437" t="s">
        <v>809</v>
      </c>
      <c r="D243" s="499" t="s">
        <v>311</v>
      </c>
      <c r="E243" s="499"/>
      <c r="F243" s="500">
        <v>24972</v>
      </c>
      <c r="G243" s="500"/>
      <c r="H243" s="438">
        <v>24972</v>
      </c>
      <c r="I243" s="438">
        <v>24972</v>
      </c>
      <c r="J243" s="438">
        <v>0</v>
      </c>
      <c r="K243" s="438">
        <v>24972</v>
      </c>
      <c r="L243" s="438">
        <v>0</v>
      </c>
      <c r="M243" s="438">
        <v>0</v>
      </c>
      <c r="N243" s="438">
        <v>0</v>
      </c>
      <c r="O243" s="438">
        <v>0</v>
      </c>
      <c r="P243" s="438">
        <v>0</v>
      </c>
      <c r="Q243" s="438">
        <v>0</v>
      </c>
      <c r="R243" s="438">
        <v>0</v>
      </c>
      <c r="S243" s="438">
        <v>0</v>
      </c>
      <c r="T243" s="438">
        <v>0</v>
      </c>
      <c r="U243" s="500">
        <v>0</v>
      </c>
      <c r="V243" s="500"/>
    </row>
    <row r="244" spans="1:22" s="439" customFormat="1" ht="15" customHeight="1">
      <c r="A244" s="437" t="s">
        <v>776</v>
      </c>
      <c r="B244" s="437" t="s">
        <v>132</v>
      </c>
      <c r="C244" s="437" t="s">
        <v>776</v>
      </c>
      <c r="D244" s="499" t="s">
        <v>352</v>
      </c>
      <c r="E244" s="499"/>
      <c r="F244" s="500">
        <v>638000</v>
      </c>
      <c r="G244" s="500"/>
      <c r="H244" s="438">
        <v>638000</v>
      </c>
      <c r="I244" s="438">
        <v>407000</v>
      </c>
      <c r="J244" s="438">
        <v>0</v>
      </c>
      <c r="K244" s="438">
        <v>407000</v>
      </c>
      <c r="L244" s="438">
        <v>231000</v>
      </c>
      <c r="M244" s="438">
        <v>0</v>
      </c>
      <c r="N244" s="438">
        <v>0</v>
      </c>
      <c r="O244" s="438">
        <v>0</v>
      </c>
      <c r="P244" s="438">
        <v>0</v>
      </c>
      <c r="Q244" s="438">
        <v>0</v>
      </c>
      <c r="R244" s="438">
        <v>0</v>
      </c>
      <c r="S244" s="438">
        <v>0</v>
      </c>
      <c r="T244" s="438">
        <v>0</v>
      </c>
      <c r="U244" s="500">
        <v>0</v>
      </c>
      <c r="V244" s="500"/>
    </row>
    <row r="245" spans="1:22" s="439" customFormat="1" ht="19.5" customHeight="1">
      <c r="A245" s="437" t="s">
        <v>776</v>
      </c>
      <c r="B245" s="437" t="s">
        <v>776</v>
      </c>
      <c r="C245" s="437" t="s">
        <v>839</v>
      </c>
      <c r="D245" s="499" t="s">
        <v>393</v>
      </c>
      <c r="E245" s="499"/>
      <c r="F245" s="500">
        <v>231000</v>
      </c>
      <c r="G245" s="500"/>
      <c r="H245" s="438">
        <v>231000</v>
      </c>
      <c r="I245" s="438">
        <v>0</v>
      </c>
      <c r="J245" s="438">
        <v>0</v>
      </c>
      <c r="K245" s="438">
        <v>0</v>
      </c>
      <c r="L245" s="438">
        <v>231000</v>
      </c>
      <c r="M245" s="438">
        <v>0</v>
      </c>
      <c r="N245" s="438">
        <v>0</v>
      </c>
      <c r="O245" s="438">
        <v>0</v>
      </c>
      <c r="P245" s="438">
        <v>0</v>
      </c>
      <c r="Q245" s="438">
        <v>0</v>
      </c>
      <c r="R245" s="438">
        <v>0</v>
      </c>
      <c r="S245" s="438">
        <v>0</v>
      </c>
      <c r="T245" s="438">
        <v>0</v>
      </c>
      <c r="U245" s="500">
        <v>0</v>
      </c>
      <c r="V245" s="500"/>
    </row>
    <row r="246" spans="1:22" s="439" customFormat="1" ht="27" customHeight="1">
      <c r="A246" s="437" t="s">
        <v>776</v>
      </c>
      <c r="B246" s="437" t="s">
        <v>776</v>
      </c>
      <c r="C246" s="437" t="s">
        <v>838</v>
      </c>
      <c r="D246" s="499" t="s">
        <v>395</v>
      </c>
      <c r="E246" s="499"/>
      <c r="F246" s="500">
        <v>407000</v>
      </c>
      <c r="G246" s="500"/>
      <c r="H246" s="438">
        <v>407000</v>
      </c>
      <c r="I246" s="438">
        <v>407000</v>
      </c>
      <c r="J246" s="438">
        <v>0</v>
      </c>
      <c r="K246" s="438">
        <v>407000</v>
      </c>
      <c r="L246" s="438">
        <v>0</v>
      </c>
      <c r="M246" s="438">
        <v>0</v>
      </c>
      <c r="N246" s="438">
        <v>0</v>
      </c>
      <c r="O246" s="438">
        <v>0</v>
      </c>
      <c r="P246" s="438">
        <v>0</v>
      </c>
      <c r="Q246" s="438">
        <v>0</v>
      </c>
      <c r="R246" s="438">
        <v>0</v>
      </c>
      <c r="S246" s="438">
        <v>0</v>
      </c>
      <c r="T246" s="438">
        <v>0</v>
      </c>
      <c r="U246" s="500">
        <v>0</v>
      </c>
      <c r="V246" s="500"/>
    </row>
    <row r="247" spans="1:22" s="439" customFormat="1" ht="13.5" customHeight="1">
      <c r="A247" s="437" t="s">
        <v>776</v>
      </c>
      <c r="B247" s="437" t="s">
        <v>840</v>
      </c>
      <c r="C247" s="437" t="s">
        <v>776</v>
      </c>
      <c r="D247" s="499" t="s">
        <v>13</v>
      </c>
      <c r="E247" s="499"/>
      <c r="F247" s="500">
        <v>22900</v>
      </c>
      <c r="G247" s="500"/>
      <c r="H247" s="438">
        <v>22900</v>
      </c>
      <c r="I247" s="438">
        <v>22900</v>
      </c>
      <c r="J247" s="438">
        <v>0</v>
      </c>
      <c r="K247" s="438">
        <v>22900</v>
      </c>
      <c r="L247" s="438">
        <v>0</v>
      </c>
      <c r="M247" s="438">
        <v>0</v>
      </c>
      <c r="N247" s="438">
        <v>0</v>
      </c>
      <c r="O247" s="438">
        <v>0</v>
      </c>
      <c r="P247" s="438">
        <v>0</v>
      </c>
      <c r="Q247" s="438">
        <v>0</v>
      </c>
      <c r="R247" s="438">
        <v>0</v>
      </c>
      <c r="S247" s="438">
        <v>0</v>
      </c>
      <c r="T247" s="438">
        <v>0</v>
      </c>
      <c r="U247" s="500">
        <v>0</v>
      </c>
      <c r="V247" s="500"/>
    </row>
    <row r="248" spans="1:22" s="439" customFormat="1" ht="27.75" customHeight="1">
      <c r="A248" s="437" t="s">
        <v>776</v>
      </c>
      <c r="B248" s="437" t="s">
        <v>776</v>
      </c>
      <c r="C248" s="437" t="s">
        <v>838</v>
      </c>
      <c r="D248" s="499" t="s">
        <v>395</v>
      </c>
      <c r="E248" s="499"/>
      <c r="F248" s="500">
        <v>22900</v>
      </c>
      <c r="G248" s="500"/>
      <c r="H248" s="438">
        <v>22900</v>
      </c>
      <c r="I248" s="438">
        <v>22900</v>
      </c>
      <c r="J248" s="438">
        <v>0</v>
      </c>
      <c r="K248" s="438">
        <v>22900</v>
      </c>
      <c r="L248" s="438">
        <v>0</v>
      </c>
      <c r="M248" s="438">
        <v>0</v>
      </c>
      <c r="N248" s="438">
        <v>0</v>
      </c>
      <c r="O248" s="438">
        <v>0</v>
      </c>
      <c r="P248" s="438">
        <v>0</v>
      </c>
      <c r="Q248" s="438">
        <v>0</v>
      </c>
      <c r="R248" s="438">
        <v>0</v>
      </c>
      <c r="S248" s="438">
        <v>0</v>
      </c>
      <c r="T248" s="438">
        <v>0</v>
      </c>
      <c r="U248" s="500">
        <v>0</v>
      </c>
      <c r="V248" s="500"/>
    </row>
    <row r="249" spans="1:22" s="439" customFormat="1" ht="14.25" customHeight="1">
      <c r="A249" s="437" t="s">
        <v>776</v>
      </c>
      <c r="B249" s="437" t="s">
        <v>841</v>
      </c>
      <c r="C249" s="437" t="s">
        <v>776</v>
      </c>
      <c r="D249" s="499" t="s">
        <v>185</v>
      </c>
      <c r="E249" s="499"/>
      <c r="F249" s="500">
        <v>244297</v>
      </c>
      <c r="G249" s="500"/>
      <c r="H249" s="438">
        <v>244297</v>
      </c>
      <c r="I249" s="438">
        <v>233997</v>
      </c>
      <c r="J249" s="438">
        <v>199283</v>
      </c>
      <c r="K249" s="438">
        <v>34714</v>
      </c>
      <c r="L249" s="438">
        <v>0</v>
      </c>
      <c r="M249" s="438">
        <v>10300</v>
      </c>
      <c r="N249" s="438">
        <v>0</v>
      </c>
      <c r="O249" s="438">
        <v>0</v>
      </c>
      <c r="P249" s="438">
        <v>0</v>
      </c>
      <c r="Q249" s="438">
        <v>0</v>
      </c>
      <c r="R249" s="438">
        <v>0</v>
      </c>
      <c r="S249" s="438">
        <v>0</v>
      </c>
      <c r="T249" s="438">
        <v>0</v>
      </c>
      <c r="U249" s="500">
        <v>0</v>
      </c>
      <c r="V249" s="500"/>
    </row>
    <row r="250" spans="1:22" s="439" customFormat="1" ht="19.5" customHeight="1">
      <c r="A250" s="437" t="s">
        <v>776</v>
      </c>
      <c r="B250" s="437" t="s">
        <v>776</v>
      </c>
      <c r="C250" s="437" t="s">
        <v>803</v>
      </c>
      <c r="D250" s="499" t="s">
        <v>281</v>
      </c>
      <c r="E250" s="499"/>
      <c r="F250" s="500">
        <v>10300</v>
      </c>
      <c r="G250" s="500"/>
      <c r="H250" s="438">
        <v>10300</v>
      </c>
      <c r="I250" s="438">
        <v>0</v>
      </c>
      <c r="J250" s="438">
        <v>0</v>
      </c>
      <c r="K250" s="438">
        <v>0</v>
      </c>
      <c r="L250" s="438">
        <v>0</v>
      </c>
      <c r="M250" s="438">
        <v>10300</v>
      </c>
      <c r="N250" s="438">
        <v>0</v>
      </c>
      <c r="O250" s="438">
        <v>0</v>
      </c>
      <c r="P250" s="438">
        <v>0</v>
      </c>
      <c r="Q250" s="438">
        <v>0</v>
      </c>
      <c r="R250" s="438">
        <v>0</v>
      </c>
      <c r="S250" s="438">
        <v>0</v>
      </c>
      <c r="T250" s="438">
        <v>0</v>
      </c>
      <c r="U250" s="500">
        <v>0</v>
      </c>
      <c r="V250" s="500"/>
    </row>
    <row r="251" spans="1:22" s="439" customFormat="1" ht="12" customHeight="1">
      <c r="A251" s="437" t="s">
        <v>776</v>
      </c>
      <c r="B251" s="437" t="s">
        <v>776</v>
      </c>
      <c r="C251" s="437" t="s">
        <v>795</v>
      </c>
      <c r="D251" s="499" t="s">
        <v>283</v>
      </c>
      <c r="E251" s="499"/>
      <c r="F251" s="500">
        <v>153600</v>
      </c>
      <c r="G251" s="500"/>
      <c r="H251" s="438">
        <v>153600</v>
      </c>
      <c r="I251" s="438">
        <v>153600</v>
      </c>
      <c r="J251" s="438">
        <v>153600</v>
      </c>
      <c r="K251" s="438">
        <v>0</v>
      </c>
      <c r="L251" s="438">
        <v>0</v>
      </c>
      <c r="M251" s="438">
        <v>0</v>
      </c>
      <c r="N251" s="438">
        <v>0</v>
      </c>
      <c r="O251" s="438">
        <v>0</v>
      </c>
      <c r="P251" s="438">
        <v>0</v>
      </c>
      <c r="Q251" s="438">
        <v>0</v>
      </c>
      <c r="R251" s="438">
        <v>0</v>
      </c>
      <c r="S251" s="438">
        <v>0</v>
      </c>
      <c r="T251" s="438">
        <v>0</v>
      </c>
      <c r="U251" s="500">
        <v>0</v>
      </c>
      <c r="V251" s="500"/>
    </row>
    <row r="252" spans="1:22" s="439" customFormat="1" ht="12" customHeight="1">
      <c r="A252" s="437" t="s">
        <v>776</v>
      </c>
      <c r="B252" s="437" t="s">
        <v>776</v>
      </c>
      <c r="C252" s="437" t="s">
        <v>804</v>
      </c>
      <c r="D252" s="499" t="s">
        <v>285</v>
      </c>
      <c r="E252" s="499"/>
      <c r="F252" s="500">
        <v>11183</v>
      </c>
      <c r="G252" s="500"/>
      <c r="H252" s="438">
        <v>11183</v>
      </c>
      <c r="I252" s="438">
        <v>11183</v>
      </c>
      <c r="J252" s="438">
        <v>11183</v>
      </c>
      <c r="K252" s="438">
        <v>0</v>
      </c>
      <c r="L252" s="438">
        <v>0</v>
      </c>
      <c r="M252" s="438">
        <v>0</v>
      </c>
      <c r="N252" s="438">
        <v>0</v>
      </c>
      <c r="O252" s="438">
        <v>0</v>
      </c>
      <c r="P252" s="438">
        <v>0</v>
      </c>
      <c r="Q252" s="438">
        <v>0</v>
      </c>
      <c r="R252" s="438">
        <v>0</v>
      </c>
      <c r="S252" s="438">
        <v>0</v>
      </c>
      <c r="T252" s="438">
        <v>0</v>
      </c>
      <c r="U252" s="500">
        <v>0</v>
      </c>
      <c r="V252" s="500"/>
    </row>
    <row r="253" spans="1:22" s="439" customFormat="1" ht="12" customHeight="1">
      <c r="A253" s="437" t="s">
        <v>776</v>
      </c>
      <c r="B253" s="437" t="s">
        <v>776</v>
      </c>
      <c r="C253" s="437" t="s">
        <v>777</v>
      </c>
      <c r="D253" s="499" t="s">
        <v>287</v>
      </c>
      <c r="E253" s="499"/>
      <c r="F253" s="500">
        <v>30200</v>
      </c>
      <c r="G253" s="500"/>
      <c r="H253" s="438">
        <v>30200</v>
      </c>
      <c r="I253" s="438">
        <v>30200</v>
      </c>
      <c r="J253" s="438">
        <v>30200</v>
      </c>
      <c r="K253" s="438">
        <v>0</v>
      </c>
      <c r="L253" s="438">
        <v>0</v>
      </c>
      <c r="M253" s="438">
        <v>0</v>
      </c>
      <c r="N253" s="438">
        <v>0</v>
      </c>
      <c r="O253" s="438">
        <v>0</v>
      </c>
      <c r="P253" s="438">
        <v>0</v>
      </c>
      <c r="Q253" s="438">
        <v>0</v>
      </c>
      <c r="R253" s="438">
        <v>0</v>
      </c>
      <c r="S253" s="438">
        <v>0</v>
      </c>
      <c r="T253" s="438">
        <v>0</v>
      </c>
      <c r="U253" s="500">
        <v>0</v>
      </c>
      <c r="V253" s="500"/>
    </row>
    <row r="254" spans="1:22" s="439" customFormat="1" ht="12" customHeight="1">
      <c r="A254" s="437" t="s">
        <v>776</v>
      </c>
      <c r="B254" s="437" t="s">
        <v>776</v>
      </c>
      <c r="C254" s="437" t="s">
        <v>796</v>
      </c>
      <c r="D254" s="499" t="s">
        <v>289</v>
      </c>
      <c r="E254" s="499"/>
      <c r="F254" s="500">
        <v>4300</v>
      </c>
      <c r="G254" s="500"/>
      <c r="H254" s="438">
        <v>4300</v>
      </c>
      <c r="I254" s="438">
        <v>4300</v>
      </c>
      <c r="J254" s="438">
        <v>4300</v>
      </c>
      <c r="K254" s="438">
        <v>0</v>
      </c>
      <c r="L254" s="438">
        <v>0</v>
      </c>
      <c r="M254" s="438">
        <v>0</v>
      </c>
      <c r="N254" s="438">
        <v>0</v>
      </c>
      <c r="O254" s="438">
        <v>0</v>
      </c>
      <c r="P254" s="438">
        <v>0</v>
      </c>
      <c r="Q254" s="438">
        <v>0</v>
      </c>
      <c r="R254" s="438">
        <v>0</v>
      </c>
      <c r="S254" s="438">
        <v>0</v>
      </c>
      <c r="T254" s="438">
        <v>0</v>
      </c>
      <c r="U254" s="500">
        <v>0</v>
      </c>
      <c r="V254" s="500"/>
    </row>
    <row r="255" spans="1:22" s="439" customFormat="1" ht="12" customHeight="1">
      <c r="A255" s="437" t="s">
        <v>776</v>
      </c>
      <c r="B255" s="437" t="s">
        <v>776</v>
      </c>
      <c r="C255" s="437" t="s">
        <v>785</v>
      </c>
      <c r="D255" s="499" t="s">
        <v>388</v>
      </c>
      <c r="E255" s="499"/>
      <c r="F255" s="500">
        <v>14600</v>
      </c>
      <c r="G255" s="500"/>
      <c r="H255" s="438">
        <v>14600</v>
      </c>
      <c r="I255" s="438">
        <v>14600</v>
      </c>
      <c r="J255" s="438">
        <v>0</v>
      </c>
      <c r="K255" s="438">
        <v>14600</v>
      </c>
      <c r="L255" s="438">
        <v>0</v>
      </c>
      <c r="M255" s="438">
        <v>0</v>
      </c>
      <c r="N255" s="438">
        <v>0</v>
      </c>
      <c r="O255" s="438">
        <v>0</v>
      </c>
      <c r="P255" s="438">
        <v>0</v>
      </c>
      <c r="Q255" s="438">
        <v>0</v>
      </c>
      <c r="R255" s="438">
        <v>0</v>
      </c>
      <c r="S255" s="438">
        <v>0</v>
      </c>
      <c r="T255" s="438">
        <v>0</v>
      </c>
      <c r="U255" s="500">
        <v>0</v>
      </c>
      <c r="V255" s="500"/>
    </row>
    <row r="256" spans="1:22" s="439" customFormat="1" ht="12" customHeight="1">
      <c r="A256" s="437" t="s">
        <v>776</v>
      </c>
      <c r="B256" s="437" t="s">
        <v>776</v>
      </c>
      <c r="C256" s="437" t="s">
        <v>783</v>
      </c>
      <c r="D256" s="499" t="s">
        <v>295</v>
      </c>
      <c r="E256" s="499"/>
      <c r="F256" s="500">
        <v>4960</v>
      </c>
      <c r="G256" s="500"/>
      <c r="H256" s="438">
        <v>4960</v>
      </c>
      <c r="I256" s="438">
        <v>4960</v>
      </c>
      <c r="J256" s="438">
        <v>0</v>
      </c>
      <c r="K256" s="438">
        <v>4960</v>
      </c>
      <c r="L256" s="438">
        <v>0</v>
      </c>
      <c r="M256" s="438">
        <v>0</v>
      </c>
      <c r="N256" s="438">
        <v>0</v>
      </c>
      <c r="O256" s="438">
        <v>0</v>
      </c>
      <c r="P256" s="438">
        <v>0</v>
      </c>
      <c r="Q256" s="438">
        <v>0</v>
      </c>
      <c r="R256" s="438">
        <v>0</v>
      </c>
      <c r="S256" s="438">
        <v>0</v>
      </c>
      <c r="T256" s="438">
        <v>0</v>
      </c>
      <c r="U256" s="500">
        <v>0</v>
      </c>
      <c r="V256" s="500"/>
    </row>
    <row r="257" spans="1:22" s="439" customFormat="1" ht="12" customHeight="1">
      <c r="A257" s="437" t="s">
        <v>776</v>
      </c>
      <c r="B257" s="437" t="s">
        <v>776</v>
      </c>
      <c r="C257" s="437" t="s">
        <v>807</v>
      </c>
      <c r="D257" s="499" t="s">
        <v>299</v>
      </c>
      <c r="E257" s="499"/>
      <c r="F257" s="500">
        <v>175</v>
      </c>
      <c r="G257" s="500"/>
      <c r="H257" s="438">
        <v>175</v>
      </c>
      <c r="I257" s="438">
        <v>175</v>
      </c>
      <c r="J257" s="438">
        <v>0</v>
      </c>
      <c r="K257" s="438">
        <v>175</v>
      </c>
      <c r="L257" s="438">
        <v>0</v>
      </c>
      <c r="M257" s="438">
        <v>0</v>
      </c>
      <c r="N257" s="438">
        <v>0</v>
      </c>
      <c r="O257" s="438">
        <v>0</v>
      </c>
      <c r="P257" s="438">
        <v>0</v>
      </c>
      <c r="Q257" s="438">
        <v>0</v>
      </c>
      <c r="R257" s="438">
        <v>0</v>
      </c>
      <c r="S257" s="438">
        <v>0</v>
      </c>
      <c r="T257" s="438">
        <v>0</v>
      </c>
      <c r="U257" s="500">
        <v>0</v>
      </c>
      <c r="V257" s="500"/>
    </row>
    <row r="258" spans="1:22" s="439" customFormat="1" ht="12" customHeight="1">
      <c r="A258" s="437" t="s">
        <v>776</v>
      </c>
      <c r="B258" s="437" t="s">
        <v>776</v>
      </c>
      <c r="C258" s="437" t="s">
        <v>779</v>
      </c>
      <c r="D258" s="499" t="s">
        <v>301</v>
      </c>
      <c r="E258" s="499"/>
      <c r="F258" s="500">
        <v>4096</v>
      </c>
      <c r="G258" s="500"/>
      <c r="H258" s="438">
        <v>4096</v>
      </c>
      <c r="I258" s="438">
        <v>4096</v>
      </c>
      <c r="J258" s="438">
        <v>0</v>
      </c>
      <c r="K258" s="438">
        <v>4096</v>
      </c>
      <c r="L258" s="438">
        <v>0</v>
      </c>
      <c r="M258" s="438">
        <v>0</v>
      </c>
      <c r="N258" s="438">
        <v>0</v>
      </c>
      <c r="O258" s="438">
        <v>0</v>
      </c>
      <c r="P258" s="438">
        <v>0</v>
      </c>
      <c r="Q258" s="438">
        <v>0</v>
      </c>
      <c r="R258" s="438">
        <v>0</v>
      </c>
      <c r="S258" s="438">
        <v>0</v>
      </c>
      <c r="T258" s="438">
        <v>0</v>
      </c>
      <c r="U258" s="500">
        <v>0</v>
      </c>
      <c r="V258" s="500"/>
    </row>
    <row r="259" spans="1:22" s="439" customFormat="1" ht="17.25" customHeight="1">
      <c r="A259" s="437" t="s">
        <v>776</v>
      </c>
      <c r="B259" s="437" t="s">
        <v>776</v>
      </c>
      <c r="C259" s="437" t="s">
        <v>808</v>
      </c>
      <c r="D259" s="499" t="s">
        <v>445</v>
      </c>
      <c r="E259" s="499"/>
      <c r="F259" s="500">
        <v>800</v>
      </c>
      <c r="G259" s="500"/>
      <c r="H259" s="438">
        <v>800</v>
      </c>
      <c r="I259" s="438">
        <v>800</v>
      </c>
      <c r="J259" s="438">
        <v>0</v>
      </c>
      <c r="K259" s="438">
        <v>800</v>
      </c>
      <c r="L259" s="438">
        <v>0</v>
      </c>
      <c r="M259" s="438">
        <v>0</v>
      </c>
      <c r="N259" s="438">
        <v>0</v>
      </c>
      <c r="O259" s="438">
        <v>0</v>
      </c>
      <c r="P259" s="438">
        <v>0</v>
      </c>
      <c r="Q259" s="438">
        <v>0</v>
      </c>
      <c r="R259" s="438">
        <v>0</v>
      </c>
      <c r="S259" s="438">
        <v>0</v>
      </c>
      <c r="T259" s="438">
        <v>0</v>
      </c>
      <c r="U259" s="500">
        <v>0</v>
      </c>
      <c r="V259" s="500"/>
    </row>
    <row r="260" spans="1:22" s="439" customFormat="1" ht="12" customHeight="1">
      <c r="A260" s="437" t="s">
        <v>776</v>
      </c>
      <c r="B260" s="437" t="s">
        <v>776</v>
      </c>
      <c r="C260" s="437" t="s">
        <v>802</v>
      </c>
      <c r="D260" s="499" t="s">
        <v>307</v>
      </c>
      <c r="E260" s="499"/>
      <c r="F260" s="500">
        <v>80</v>
      </c>
      <c r="G260" s="500"/>
      <c r="H260" s="438">
        <v>80</v>
      </c>
      <c r="I260" s="438">
        <v>80</v>
      </c>
      <c r="J260" s="438">
        <v>0</v>
      </c>
      <c r="K260" s="438">
        <v>80</v>
      </c>
      <c r="L260" s="438">
        <v>0</v>
      </c>
      <c r="M260" s="438">
        <v>0</v>
      </c>
      <c r="N260" s="438">
        <v>0</v>
      </c>
      <c r="O260" s="438">
        <v>0</v>
      </c>
      <c r="P260" s="438">
        <v>0</v>
      </c>
      <c r="Q260" s="438">
        <v>0</v>
      </c>
      <c r="R260" s="438">
        <v>0</v>
      </c>
      <c r="S260" s="438">
        <v>0</v>
      </c>
      <c r="T260" s="438">
        <v>0</v>
      </c>
      <c r="U260" s="500">
        <v>0</v>
      </c>
      <c r="V260" s="500"/>
    </row>
    <row r="261" spans="1:22" s="439" customFormat="1" ht="12" customHeight="1">
      <c r="A261" s="437" t="s">
        <v>776</v>
      </c>
      <c r="B261" s="437" t="s">
        <v>776</v>
      </c>
      <c r="C261" s="437" t="s">
        <v>782</v>
      </c>
      <c r="D261" s="499" t="s">
        <v>309</v>
      </c>
      <c r="E261" s="499"/>
      <c r="F261" s="500">
        <v>672</v>
      </c>
      <c r="G261" s="500"/>
      <c r="H261" s="438">
        <v>672</v>
      </c>
      <c r="I261" s="438">
        <v>672</v>
      </c>
      <c r="J261" s="438">
        <v>0</v>
      </c>
      <c r="K261" s="438">
        <v>672</v>
      </c>
      <c r="L261" s="438">
        <v>0</v>
      </c>
      <c r="M261" s="438">
        <v>0</v>
      </c>
      <c r="N261" s="438">
        <v>0</v>
      </c>
      <c r="O261" s="438">
        <v>0</v>
      </c>
      <c r="P261" s="438">
        <v>0</v>
      </c>
      <c r="Q261" s="438">
        <v>0</v>
      </c>
      <c r="R261" s="438">
        <v>0</v>
      </c>
      <c r="S261" s="438">
        <v>0</v>
      </c>
      <c r="T261" s="438">
        <v>0</v>
      </c>
      <c r="U261" s="500">
        <v>0</v>
      </c>
      <c r="V261" s="500"/>
    </row>
    <row r="262" spans="1:22" s="439" customFormat="1" ht="17.25" customHeight="1">
      <c r="A262" s="437" t="s">
        <v>776</v>
      </c>
      <c r="B262" s="437" t="s">
        <v>776</v>
      </c>
      <c r="C262" s="437" t="s">
        <v>809</v>
      </c>
      <c r="D262" s="499" t="s">
        <v>311</v>
      </c>
      <c r="E262" s="499"/>
      <c r="F262" s="500">
        <v>9331</v>
      </c>
      <c r="G262" s="500"/>
      <c r="H262" s="438">
        <v>9331</v>
      </c>
      <c r="I262" s="438">
        <v>9331</v>
      </c>
      <c r="J262" s="438">
        <v>0</v>
      </c>
      <c r="K262" s="438">
        <v>9331</v>
      </c>
      <c r="L262" s="438">
        <v>0</v>
      </c>
      <c r="M262" s="438">
        <v>0</v>
      </c>
      <c r="N262" s="438">
        <v>0</v>
      </c>
      <c r="O262" s="438">
        <v>0</v>
      </c>
      <c r="P262" s="438">
        <v>0</v>
      </c>
      <c r="Q262" s="438">
        <v>0</v>
      </c>
      <c r="R262" s="438">
        <v>0</v>
      </c>
      <c r="S262" s="438">
        <v>0</v>
      </c>
      <c r="T262" s="438">
        <v>0</v>
      </c>
      <c r="U262" s="500">
        <v>0</v>
      </c>
      <c r="V262" s="500"/>
    </row>
    <row r="263" spans="1:22" s="439" customFormat="1" ht="15" customHeight="1">
      <c r="A263" s="437" t="s">
        <v>776</v>
      </c>
      <c r="B263" s="437" t="s">
        <v>842</v>
      </c>
      <c r="C263" s="437" t="s">
        <v>776</v>
      </c>
      <c r="D263" s="499" t="s">
        <v>186</v>
      </c>
      <c r="E263" s="499"/>
      <c r="F263" s="500">
        <v>472812.3</v>
      </c>
      <c r="G263" s="500"/>
      <c r="H263" s="438">
        <v>472812.3</v>
      </c>
      <c r="I263" s="438">
        <v>75236.3</v>
      </c>
      <c r="J263" s="438">
        <v>39007</v>
      </c>
      <c r="K263" s="438">
        <v>36229.3</v>
      </c>
      <c r="L263" s="438">
        <v>366076</v>
      </c>
      <c r="M263" s="438">
        <v>0</v>
      </c>
      <c r="N263" s="438">
        <v>31500</v>
      </c>
      <c r="O263" s="438">
        <v>0</v>
      </c>
      <c r="P263" s="438">
        <v>0</v>
      </c>
      <c r="Q263" s="438">
        <v>0</v>
      </c>
      <c r="R263" s="438">
        <v>0</v>
      </c>
      <c r="S263" s="438">
        <v>0</v>
      </c>
      <c r="T263" s="438">
        <v>0</v>
      </c>
      <c r="U263" s="500">
        <v>0</v>
      </c>
      <c r="V263" s="500"/>
    </row>
    <row r="264" spans="1:22" s="439" customFormat="1" ht="19.5" customHeight="1">
      <c r="A264" s="437" t="s">
        <v>776</v>
      </c>
      <c r="B264" s="437" t="s">
        <v>776</v>
      </c>
      <c r="C264" s="437" t="s">
        <v>780</v>
      </c>
      <c r="D264" s="499" t="s">
        <v>384</v>
      </c>
      <c r="E264" s="499"/>
      <c r="F264" s="500">
        <v>366076</v>
      </c>
      <c r="G264" s="500"/>
      <c r="H264" s="438">
        <v>366076</v>
      </c>
      <c r="I264" s="438">
        <v>0</v>
      </c>
      <c r="J264" s="438">
        <v>0</v>
      </c>
      <c r="K264" s="438">
        <v>0</v>
      </c>
      <c r="L264" s="438">
        <v>366076</v>
      </c>
      <c r="M264" s="438">
        <v>0</v>
      </c>
      <c r="N264" s="438">
        <v>0</v>
      </c>
      <c r="O264" s="438">
        <v>0</v>
      </c>
      <c r="P264" s="438">
        <v>0</v>
      </c>
      <c r="Q264" s="438">
        <v>0</v>
      </c>
      <c r="R264" s="438">
        <v>0</v>
      </c>
      <c r="S264" s="438">
        <v>0</v>
      </c>
      <c r="T264" s="438">
        <v>0</v>
      </c>
      <c r="U264" s="500">
        <v>0</v>
      </c>
      <c r="V264" s="500"/>
    </row>
    <row r="265" spans="1:22" s="439" customFormat="1" ht="12" customHeight="1">
      <c r="A265" s="437" t="s">
        <v>776</v>
      </c>
      <c r="B265" s="437" t="s">
        <v>776</v>
      </c>
      <c r="C265" s="437" t="s">
        <v>795</v>
      </c>
      <c r="D265" s="499" t="s">
        <v>283</v>
      </c>
      <c r="E265" s="499"/>
      <c r="F265" s="500">
        <v>30387</v>
      </c>
      <c r="G265" s="500"/>
      <c r="H265" s="438">
        <v>30387</v>
      </c>
      <c r="I265" s="438">
        <v>30387</v>
      </c>
      <c r="J265" s="438">
        <v>30387</v>
      </c>
      <c r="K265" s="438">
        <v>0</v>
      </c>
      <c r="L265" s="438">
        <v>0</v>
      </c>
      <c r="M265" s="438">
        <v>0</v>
      </c>
      <c r="N265" s="438">
        <v>0</v>
      </c>
      <c r="O265" s="438">
        <v>0</v>
      </c>
      <c r="P265" s="438">
        <v>0</v>
      </c>
      <c r="Q265" s="438">
        <v>0</v>
      </c>
      <c r="R265" s="438">
        <v>0</v>
      </c>
      <c r="S265" s="438">
        <v>0</v>
      </c>
      <c r="T265" s="438">
        <v>0</v>
      </c>
      <c r="U265" s="500">
        <v>0</v>
      </c>
      <c r="V265" s="500"/>
    </row>
    <row r="266" spans="1:22" s="439" customFormat="1" ht="12" customHeight="1">
      <c r="A266" s="437" t="s">
        <v>776</v>
      </c>
      <c r="B266" s="437" t="s">
        <v>776</v>
      </c>
      <c r="C266" s="437" t="s">
        <v>804</v>
      </c>
      <c r="D266" s="499" t="s">
        <v>285</v>
      </c>
      <c r="E266" s="499"/>
      <c r="F266" s="500">
        <v>2196</v>
      </c>
      <c r="G266" s="500"/>
      <c r="H266" s="438">
        <v>2196</v>
      </c>
      <c r="I266" s="438">
        <v>2196</v>
      </c>
      <c r="J266" s="438">
        <v>2196</v>
      </c>
      <c r="K266" s="438">
        <v>0</v>
      </c>
      <c r="L266" s="438">
        <v>0</v>
      </c>
      <c r="M266" s="438">
        <v>0</v>
      </c>
      <c r="N266" s="438">
        <v>0</v>
      </c>
      <c r="O266" s="438">
        <v>0</v>
      </c>
      <c r="P266" s="438">
        <v>0</v>
      </c>
      <c r="Q266" s="438">
        <v>0</v>
      </c>
      <c r="R266" s="438">
        <v>0</v>
      </c>
      <c r="S266" s="438">
        <v>0</v>
      </c>
      <c r="T266" s="438">
        <v>0</v>
      </c>
      <c r="U266" s="500">
        <v>0</v>
      </c>
      <c r="V266" s="500"/>
    </row>
    <row r="267" spans="1:22" s="439" customFormat="1" ht="12" customHeight="1">
      <c r="A267" s="437" t="s">
        <v>776</v>
      </c>
      <c r="B267" s="437" t="s">
        <v>776</v>
      </c>
      <c r="C267" s="437" t="s">
        <v>777</v>
      </c>
      <c r="D267" s="499" t="s">
        <v>287</v>
      </c>
      <c r="E267" s="499"/>
      <c r="F267" s="500">
        <v>5630</v>
      </c>
      <c r="G267" s="500"/>
      <c r="H267" s="438">
        <v>5630</v>
      </c>
      <c r="I267" s="438">
        <v>5630</v>
      </c>
      <c r="J267" s="438">
        <v>5630</v>
      </c>
      <c r="K267" s="438">
        <v>0</v>
      </c>
      <c r="L267" s="438">
        <v>0</v>
      </c>
      <c r="M267" s="438">
        <v>0</v>
      </c>
      <c r="N267" s="438">
        <v>0</v>
      </c>
      <c r="O267" s="438">
        <v>0</v>
      </c>
      <c r="P267" s="438">
        <v>0</v>
      </c>
      <c r="Q267" s="438">
        <v>0</v>
      </c>
      <c r="R267" s="438">
        <v>0</v>
      </c>
      <c r="S267" s="438">
        <v>0</v>
      </c>
      <c r="T267" s="438">
        <v>0</v>
      </c>
      <c r="U267" s="500">
        <v>0</v>
      </c>
      <c r="V267" s="500"/>
    </row>
    <row r="268" spans="1:22" s="439" customFormat="1" ht="12" customHeight="1">
      <c r="A268" s="437" t="s">
        <v>776</v>
      </c>
      <c r="B268" s="437" t="s">
        <v>776</v>
      </c>
      <c r="C268" s="437" t="s">
        <v>796</v>
      </c>
      <c r="D268" s="499" t="s">
        <v>289</v>
      </c>
      <c r="E268" s="499"/>
      <c r="F268" s="500">
        <v>794</v>
      </c>
      <c r="G268" s="500"/>
      <c r="H268" s="438">
        <v>794</v>
      </c>
      <c r="I268" s="438">
        <v>794</v>
      </c>
      <c r="J268" s="438">
        <v>794</v>
      </c>
      <c r="K268" s="438">
        <v>0</v>
      </c>
      <c r="L268" s="438">
        <v>0</v>
      </c>
      <c r="M268" s="438">
        <v>0</v>
      </c>
      <c r="N268" s="438">
        <v>0</v>
      </c>
      <c r="O268" s="438">
        <v>0</v>
      </c>
      <c r="P268" s="438">
        <v>0</v>
      </c>
      <c r="Q268" s="438">
        <v>0</v>
      </c>
      <c r="R268" s="438">
        <v>0</v>
      </c>
      <c r="S268" s="438">
        <v>0</v>
      </c>
      <c r="T268" s="438">
        <v>0</v>
      </c>
      <c r="U268" s="500">
        <v>0</v>
      </c>
      <c r="V268" s="500"/>
    </row>
    <row r="269" spans="1:6" s="408" customFormat="1" ht="18" customHeight="1">
      <c r="A269" s="502" t="s">
        <v>776</v>
      </c>
      <c r="B269" s="502"/>
      <c r="C269" s="502"/>
      <c r="D269" s="502"/>
      <c r="E269" s="503" t="s">
        <v>776</v>
      </c>
      <c r="F269" s="503"/>
    </row>
    <row r="270" spans="1:22" s="408" customFormat="1" ht="13.5" customHeight="1">
      <c r="A270" s="498" t="s">
        <v>32</v>
      </c>
      <c r="B270" s="498" t="s">
        <v>33</v>
      </c>
      <c r="C270" s="498" t="s">
        <v>34</v>
      </c>
      <c r="D270" s="498" t="s">
        <v>35</v>
      </c>
      <c r="E270" s="498"/>
      <c r="F270" s="498" t="s">
        <v>161</v>
      </c>
      <c r="G270" s="498"/>
      <c r="H270" s="498" t="s">
        <v>758</v>
      </c>
      <c r="I270" s="498"/>
      <c r="J270" s="498"/>
      <c r="K270" s="498"/>
      <c r="L270" s="498"/>
      <c r="M270" s="498"/>
      <c r="N270" s="498"/>
      <c r="O270" s="498"/>
      <c r="P270" s="498"/>
      <c r="Q270" s="498"/>
      <c r="R270" s="498"/>
      <c r="S270" s="498"/>
      <c r="T270" s="498"/>
      <c r="U270" s="498"/>
      <c r="V270" s="498"/>
    </row>
    <row r="271" spans="1:22" s="408" customFormat="1" ht="13.5" customHeight="1">
      <c r="A271" s="498"/>
      <c r="B271" s="498"/>
      <c r="C271" s="498"/>
      <c r="D271" s="498"/>
      <c r="E271" s="498"/>
      <c r="F271" s="498"/>
      <c r="G271" s="498"/>
      <c r="H271" s="498" t="s">
        <v>413</v>
      </c>
      <c r="I271" s="498" t="s">
        <v>162</v>
      </c>
      <c r="J271" s="498"/>
      <c r="K271" s="498"/>
      <c r="L271" s="498"/>
      <c r="M271" s="498"/>
      <c r="N271" s="498"/>
      <c r="O271" s="498"/>
      <c r="P271" s="498"/>
      <c r="Q271" s="498" t="s">
        <v>163</v>
      </c>
      <c r="R271" s="498" t="s">
        <v>162</v>
      </c>
      <c r="S271" s="498"/>
      <c r="T271" s="498"/>
      <c r="U271" s="498"/>
      <c r="V271" s="498"/>
    </row>
    <row r="272" spans="1:22" s="408" customFormat="1" ht="6.75" customHeight="1">
      <c r="A272" s="498"/>
      <c r="B272" s="498"/>
      <c r="C272" s="498"/>
      <c r="D272" s="498"/>
      <c r="E272" s="498"/>
      <c r="F272" s="498"/>
      <c r="G272" s="498"/>
      <c r="H272" s="498"/>
      <c r="I272" s="498" t="s">
        <v>166</v>
      </c>
      <c r="J272" s="498" t="s">
        <v>162</v>
      </c>
      <c r="K272" s="498"/>
      <c r="L272" s="498" t="s">
        <v>167</v>
      </c>
      <c r="M272" s="498" t="s">
        <v>168</v>
      </c>
      <c r="N272" s="498" t="s">
        <v>169</v>
      </c>
      <c r="O272" s="498" t="s">
        <v>759</v>
      </c>
      <c r="P272" s="498" t="s">
        <v>760</v>
      </c>
      <c r="Q272" s="498"/>
      <c r="R272" s="498" t="s">
        <v>164</v>
      </c>
      <c r="S272" s="422" t="s">
        <v>165</v>
      </c>
      <c r="T272" s="498" t="s">
        <v>761</v>
      </c>
      <c r="U272" s="498" t="s">
        <v>762</v>
      </c>
      <c r="V272" s="498"/>
    </row>
    <row r="273" spans="1:22" s="408" customFormat="1" ht="45" customHeight="1">
      <c r="A273" s="498"/>
      <c r="B273" s="498"/>
      <c r="C273" s="498"/>
      <c r="D273" s="498"/>
      <c r="E273" s="498"/>
      <c r="F273" s="498"/>
      <c r="G273" s="498"/>
      <c r="H273" s="498"/>
      <c r="I273" s="498"/>
      <c r="J273" s="422" t="s">
        <v>171</v>
      </c>
      <c r="K273" s="422" t="s">
        <v>172</v>
      </c>
      <c r="L273" s="498"/>
      <c r="M273" s="498"/>
      <c r="N273" s="498"/>
      <c r="O273" s="498"/>
      <c r="P273" s="498"/>
      <c r="Q273" s="498"/>
      <c r="R273" s="498"/>
      <c r="S273" s="422" t="s">
        <v>170</v>
      </c>
      <c r="T273" s="498"/>
      <c r="U273" s="498"/>
      <c r="V273" s="498"/>
    </row>
    <row r="274" spans="1:22" s="436" customFormat="1" ht="6.75" customHeight="1">
      <c r="A274" s="422" t="s">
        <v>36</v>
      </c>
      <c r="B274" s="422" t="s">
        <v>37</v>
      </c>
      <c r="C274" s="422" t="s">
        <v>38</v>
      </c>
      <c r="D274" s="498" t="s">
        <v>39</v>
      </c>
      <c r="E274" s="498"/>
      <c r="F274" s="498" t="s">
        <v>40</v>
      </c>
      <c r="G274" s="498"/>
      <c r="H274" s="422" t="s">
        <v>763</v>
      </c>
      <c r="I274" s="422" t="s">
        <v>764</v>
      </c>
      <c r="J274" s="422" t="s">
        <v>765</v>
      </c>
      <c r="K274" s="422" t="s">
        <v>766</v>
      </c>
      <c r="L274" s="422" t="s">
        <v>767</v>
      </c>
      <c r="M274" s="422" t="s">
        <v>768</v>
      </c>
      <c r="N274" s="422" t="s">
        <v>769</v>
      </c>
      <c r="O274" s="422" t="s">
        <v>770</v>
      </c>
      <c r="P274" s="422" t="s">
        <v>771</v>
      </c>
      <c r="Q274" s="422" t="s">
        <v>772</v>
      </c>
      <c r="R274" s="422" t="s">
        <v>773</v>
      </c>
      <c r="S274" s="422" t="s">
        <v>774</v>
      </c>
      <c r="T274" s="422" t="s">
        <v>775</v>
      </c>
      <c r="U274" s="501" t="s">
        <v>776</v>
      </c>
      <c r="V274" s="501"/>
    </row>
    <row r="275" spans="1:22" s="439" customFormat="1" ht="12" customHeight="1">
      <c r="A275" s="437" t="s">
        <v>776</v>
      </c>
      <c r="B275" s="437" t="s">
        <v>776</v>
      </c>
      <c r="C275" s="437" t="s">
        <v>779</v>
      </c>
      <c r="D275" s="499" t="s">
        <v>301</v>
      </c>
      <c r="E275" s="499"/>
      <c r="F275" s="500">
        <v>35000</v>
      </c>
      <c r="G275" s="500"/>
      <c r="H275" s="438">
        <v>35000</v>
      </c>
      <c r="I275" s="438">
        <v>35000</v>
      </c>
      <c r="J275" s="438">
        <v>0</v>
      </c>
      <c r="K275" s="438">
        <v>35000</v>
      </c>
      <c r="L275" s="438">
        <v>0</v>
      </c>
      <c r="M275" s="438">
        <v>0</v>
      </c>
      <c r="N275" s="438">
        <v>0</v>
      </c>
      <c r="O275" s="438">
        <v>0</v>
      </c>
      <c r="P275" s="438">
        <v>0</v>
      </c>
      <c r="Q275" s="438">
        <v>0</v>
      </c>
      <c r="R275" s="438">
        <v>0</v>
      </c>
      <c r="S275" s="438">
        <v>0</v>
      </c>
      <c r="T275" s="438">
        <v>0</v>
      </c>
      <c r="U275" s="500">
        <v>0</v>
      </c>
      <c r="V275" s="500"/>
    </row>
    <row r="276" spans="1:22" s="439" customFormat="1" ht="12" customHeight="1">
      <c r="A276" s="437" t="s">
        <v>776</v>
      </c>
      <c r="B276" s="437" t="s">
        <v>776</v>
      </c>
      <c r="C276" s="437" t="s">
        <v>822</v>
      </c>
      <c r="D276" s="499" t="s">
        <v>301</v>
      </c>
      <c r="E276" s="499"/>
      <c r="F276" s="500">
        <v>28184</v>
      </c>
      <c r="G276" s="500"/>
      <c r="H276" s="438">
        <v>28184</v>
      </c>
      <c r="I276" s="438">
        <v>0</v>
      </c>
      <c r="J276" s="438">
        <v>0</v>
      </c>
      <c r="K276" s="438">
        <v>0</v>
      </c>
      <c r="L276" s="438">
        <v>0</v>
      </c>
      <c r="M276" s="438">
        <v>0</v>
      </c>
      <c r="N276" s="438">
        <v>28184</v>
      </c>
      <c r="O276" s="438">
        <v>0</v>
      </c>
      <c r="P276" s="438">
        <v>0</v>
      </c>
      <c r="Q276" s="438">
        <v>0</v>
      </c>
      <c r="R276" s="438">
        <v>0</v>
      </c>
      <c r="S276" s="438">
        <v>0</v>
      </c>
      <c r="T276" s="438">
        <v>0</v>
      </c>
      <c r="U276" s="500">
        <v>0</v>
      </c>
      <c r="V276" s="500"/>
    </row>
    <row r="277" spans="1:22" s="439" customFormat="1" ht="12" customHeight="1">
      <c r="A277" s="437" t="s">
        <v>776</v>
      </c>
      <c r="B277" s="437" t="s">
        <v>776</v>
      </c>
      <c r="C277" s="437" t="s">
        <v>823</v>
      </c>
      <c r="D277" s="499" t="s">
        <v>301</v>
      </c>
      <c r="E277" s="499"/>
      <c r="F277" s="500">
        <v>3316</v>
      </c>
      <c r="G277" s="500"/>
      <c r="H277" s="438">
        <v>3316</v>
      </c>
      <c r="I277" s="438">
        <v>0</v>
      </c>
      <c r="J277" s="438">
        <v>0</v>
      </c>
      <c r="K277" s="438">
        <v>0</v>
      </c>
      <c r="L277" s="438">
        <v>0</v>
      </c>
      <c r="M277" s="438">
        <v>0</v>
      </c>
      <c r="N277" s="438">
        <v>3316</v>
      </c>
      <c r="O277" s="438">
        <v>0</v>
      </c>
      <c r="P277" s="438">
        <v>0</v>
      </c>
      <c r="Q277" s="438">
        <v>0</v>
      </c>
      <c r="R277" s="438">
        <v>0</v>
      </c>
      <c r="S277" s="438">
        <v>0</v>
      </c>
      <c r="T277" s="438">
        <v>0</v>
      </c>
      <c r="U277" s="500">
        <v>0</v>
      </c>
      <c r="V277" s="500"/>
    </row>
    <row r="278" spans="1:22" s="439" customFormat="1" ht="17.25" customHeight="1">
      <c r="A278" s="437" t="s">
        <v>776</v>
      </c>
      <c r="B278" s="437" t="s">
        <v>776</v>
      </c>
      <c r="C278" s="437" t="s">
        <v>809</v>
      </c>
      <c r="D278" s="499" t="s">
        <v>311</v>
      </c>
      <c r="E278" s="499"/>
      <c r="F278" s="500">
        <v>1229.3</v>
      </c>
      <c r="G278" s="500"/>
      <c r="H278" s="438">
        <v>1229.3</v>
      </c>
      <c r="I278" s="438">
        <v>1229.3</v>
      </c>
      <c r="J278" s="438">
        <v>0</v>
      </c>
      <c r="K278" s="438">
        <v>1229.3</v>
      </c>
      <c r="L278" s="438">
        <v>0</v>
      </c>
      <c r="M278" s="438">
        <v>0</v>
      </c>
      <c r="N278" s="438">
        <v>0</v>
      </c>
      <c r="O278" s="438">
        <v>0</v>
      </c>
      <c r="P278" s="438">
        <v>0</v>
      </c>
      <c r="Q278" s="438">
        <v>0</v>
      </c>
      <c r="R278" s="438">
        <v>0</v>
      </c>
      <c r="S278" s="438">
        <v>0</v>
      </c>
      <c r="T278" s="438">
        <v>0</v>
      </c>
      <c r="U278" s="500">
        <v>0</v>
      </c>
      <c r="V278" s="500"/>
    </row>
    <row r="279" spans="1:22" s="439" customFormat="1" ht="13.5" customHeight="1">
      <c r="A279" s="437" t="s">
        <v>776</v>
      </c>
      <c r="B279" s="437" t="s">
        <v>843</v>
      </c>
      <c r="C279" s="437" t="s">
        <v>776</v>
      </c>
      <c r="D279" s="499" t="s">
        <v>187</v>
      </c>
      <c r="E279" s="499"/>
      <c r="F279" s="500">
        <v>30000</v>
      </c>
      <c r="G279" s="500"/>
      <c r="H279" s="438">
        <v>30000</v>
      </c>
      <c r="I279" s="438">
        <v>30000</v>
      </c>
      <c r="J279" s="438">
        <v>0</v>
      </c>
      <c r="K279" s="438">
        <v>30000</v>
      </c>
      <c r="L279" s="438">
        <v>0</v>
      </c>
      <c r="M279" s="438">
        <v>0</v>
      </c>
      <c r="N279" s="438">
        <v>0</v>
      </c>
      <c r="O279" s="438">
        <v>0</v>
      </c>
      <c r="P279" s="438">
        <v>0</v>
      </c>
      <c r="Q279" s="438">
        <v>0</v>
      </c>
      <c r="R279" s="438">
        <v>0</v>
      </c>
      <c r="S279" s="438">
        <v>0</v>
      </c>
      <c r="T279" s="438">
        <v>0</v>
      </c>
      <c r="U279" s="500">
        <v>0</v>
      </c>
      <c r="V279" s="500"/>
    </row>
    <row r="280" spans="1:22" s="439" customFormat="1" ht="13.5" customHeight="1">
      <c r="A280" s="437" t="s">
        <v>776</v>
      </c>
      <c r="B280" s="437" t="s">
        <v>776</v>
      </c>
      <c r="C280" s="437" t="s">
        <v>835</v>
      </c>
      <c r="D280" s="499" t="s">
        <v>447</v>
      </c>
      <c r="E280" s="499"/>
      <c r="F280" s="500">
        <v>6900</v>
      </c>
      <c r="G280" s="500"/>
      <c r="H280" s="438">
        <v>6900</v>
      </c>
      <c r="I280" s="438">
        <v>6900</v>
      </c>
      <c r="J280" s="438">
        <v>0</v>
      </c>
      <c r="K280" s="438">
        <v>6900</v>
      </c>
      <c r="L280" s="438">
        <v>0</v>
      </c>
      <c r="M280" s="438">
        <v>0</v>
      </c>
      <c r="N280" s="438">
        <v>0</v>
      </c>
      <c r="O280" s="438">
        <v>0</v>
      </c>
      <c r="P280" s="438">
        <v>0</v>
      </c>
      <c r="Q280" s="438">
        <v>0</v>
      </c>
      <c r="R280" s="438">
        <v>0</v>
      </c>
      <c r="S280" s="438">
        <v>0</v>
      </c>
      <c r="T280" s="438">
        <v>0</v>
      </c>
      <c r="U280" s="500">
        <v>0</v>
      </c>
      <c r="V280" s="500"/>
    </row>
    <row r="281" spans="1:22" s="439" customFormat="1" ht="12" customHeight="1">
      <c r="A281" s="437" t="s">
        <v>776</v>
      </c>
      <c r="B281" s="437" t="s">
        <v>776</v>
      </c>
      <c r="C281" s="437" t="s">
        <v>779</v>
      </c>
      <c r="D281" s="499" t="s">
        <v>301</v>
      </c>
      <c r="E281" s="499"/>
      <c r="F281" s="500">
        <v>11850</v>
      </c>
      <c r="G281" s="500"/>
      <c r="H281" s="438">
        <v>11850</v>
      </c>
      <c r="I281" s="438">
        <v>11850</v>
      </c>
      <c r="J281" s="438">
        <v>0</v>
      </c>
      <c r="K281" s="438">
        <v>11850</v>
      </c>
      <c r="L281" s="438">
        <v>0</v>
      </c>
      <c r="M281" s="438">
        <v>0</v>
      </c>
      <c r="N281" s="438">
        <v>0</v>
      </c>
      <c r="O281" s="438">
        <v>0</v>
      </c>
      <c r="P281" s="438">
        <v>0</v>
      </c>
      <c r="Q281" s="438">
        <v>0</v>
      </c>
      <c r="R281" s="438">
        <v>0</v>
      </c>
      <c r="S281" s="438">
        <v>0</v>
      </c>
      <c r="T281" s="438">
        <v>0</v>
      </c>
      <c r="U281" s="500">
        <v>0</v>
      </c>
      <c r="V281" s="500"/>
    </row>
    <row r="282" spans="1:22" s="439" customFormat="1" ht="19.5" customHeight="1">
      <c r="A282" s="437" t="s">
        <v>776</v>
      </c>
      <c r="B282" s="437" t="s">
        <v>776</v>
      </c>
      <c r="C282" s="437" t="s">
        <v>810</v>
      </c>
      <c r="D282" s="499" t="s">
        <v>315</v>
      </c>
      <c r="E282" s="499"/>
      <c r="F282" s="500">
        <v>11250</v>
      </c>
      <c r="G282" s="500"/>
      <c r="H282" s="438">
        <v>11250</v>
      </c>
      <c r="I282" s="438">
        <v>11250</v>
      </c>
      <c r="J282" s="438">
        <v>0</v>
      </c>
      <c r="K282" s="438">
        <v>11250</v>
      </c>
      <c r="L282" s="438">
        <v>0</v>
      </c>
      <c r="M282" s="438">
        <v>0</v>
      </c>
      <c r="N282" s="438">
        <v>0</v>
      </c>
      <c r="O282" s="438">
        <v>0</v>
      </c>
      <c r="P282" s="438">
        <v>0</v>
      </c>
      <c r="Q282" s="438">
        <v>0</v>
      </c>
      <c r="R282" s="438">
        <v>0</v>
      </c>
      <c r="S282" s="438">
        <v>0</v>
      </c>
      <c r="T282" s="438">
        <v>0</v>
      </c>
      <c r="U282" s="500">
        <v>0</v>
      </c>
      <c r="V282" s="500"/>
    </row>
    <row r="283" spans="1:22" s="439" customFormat="1" ht="15" customHeight="1">
      <c r="A283" s="437" t="s">
        <v>776</v>
      </c>
      <c r="B283" s="437" t="s">
        <v>844</v>
      </c>
      <c r="C283" s="437" t="s">
        <v>776</v>
      </c>
      <c r="D283" s="499" t="s">
        <v>14</v>
      </c>
      <c r="E283" s="499"/>
      <c r="F283" s="500">
        <v>6555</v>
      </c>
      <c r="G283" s="500"/>
      <c r="H283" s="438">
        <v>1555</v>
      </c>
      <c r="I283" s="438">
        <v>1555</v>
      </c>
      <c r="J283" s="438">
        <v>0</v>
      </c>
      <c r="K283" s="438">
        <v>1555</v>
      </c>
      <c r="L283" s="438">
        <v>0</v>
      </c>
      <c r="M283" s="438">
        <v>0</v>
      </c>
      <c r="N283" s="438">
        <v>0</v>
      </c>
      <c r="O283" s="438">
        <v>0</v>
      </c>
      <c r="P283" s="438">
        <v>0</v>
      </c>
      <c r="Q283" s="438">
        <v>5000</v>
      </c>
      <c r="R283" s="438">
        <v>5000</v>
      </c>
      <c r="S283" s="438">
        <v>0</v>
      </c>
      <c r="T283" s="438">
        <v>0</v>
      </c>
      <c r="U283" s="500">
        <v>0</v>
      </c>
      <c r="V283" s="500"/>
    </row>
    <row r="284" spans="1:22" s="439" customFormat="1" ht="13.5" customHeight="1">
      <c r="A284" s="437" t="s">
        <v>776</v>
      </c>
      <c r="B284" s="437" t="s">
        <v>776</v>
      </c>
      <c r="C284" s="437" t="s">
        <v>785</v>
      </c>
      <c r="D284" s="499" t="s">
        <v>388</v>
      </c>
      <c r="E284" s="499"/>
      <c r="F284" s="500">
        <v>1555</v>
      </c>
      <c r="G284" s="500"/>
      <c r="H284" s="438">
        <v>1555</v>
      </c>
      <c r="I284" s="438">
        <v>1555</v>
      </c>
      <c r="J284" s="438">
        <v>0</v>
      </c>
      <c r="K284" s="438">
        <v>1555</v>
      </c>
      <c r="L284" s="438">
        <v>0</v>
      </c>
      <c r="M284" s="438">
        <v>0</v>
      </c>
      <c r="N284" s="438">
        <v>0</v>
      </c>
      <c r="O284" s="438">
        <v>0</v>
      </c>
      <c r="P284" s="438">
        <v>0</v>
      </c>
      <c r="Q284" s="438">
        <v>0</v>
      </c>
      <c r="R284" s="438">
        <v>0</v>
      </c>
      <c r="S284" s="438">
        <v>0</v>
      </c>
      <c r="T284" s="438">
        <v>0</v>
      </c>
      <c r="U284" s="500">
        <v>0</v>
      </c>
      <c r="V284" s="500"/>
    </row>
    <row r="285" spans="1:22" s="439" customFormat="1" ht="19.5" customHeight="1">
      <c r="A285" s="437" t="s">
        <v>776</v>
      </c>
      <c r="B285" s="437" t="s">
        <v>776</v>
      </c>
      <c r="C285" s="437" t="s">
        <v>3</v>
      </c>
      <c r="D285" s="499" t="s">
        <v>386</v>
      </c>
      <c r="E285" s="499"/>
      <c r="F285" s="500">
        <v>5000</v>
      </c>
      <c r="G285" s="500"/>
      <c r="H285" s="438">
        <v>0</v>
      </c>
      <c r="I285" s="438">
        <v>0</v>
      </c>
      <c r="J285" s="438">
        <v>0</v>
      </c>
      <c r="K285" s="438">
        <v>0</v>
      </c>
      <c r="L285" s="438">
        <v>0</v>
      </c>
      <c r="M285" s="438">
        <v>0</v>
      </c>
      <c r="N285" s="438">
        <v>0</v>
      </c>
      <c r="O285" s="438">
        <v>0</v>
      </c>
      <c r="P285" s="438">
        <v>0</v>
      </c>
      <c r="Q285" s="438">
        <v>5000</v>
      </c>
      <c r="R285" s="438">
        <v>5000</v>
      </c>
      <c r="S285" s="438">
        <v>0</v>
      </c>
      <c r="T285" s="438">
        <v>0</v>
      </c>
      <c r="U285" s="500">
        <v>0</v>
      </c>
      <c r="V285" s="500"/>
    </row>
    <row r="286" spans="1:22" s="439" customFormat="1" ht="38.25" customHeight="1">
      <c r="A286" s="437" t="s">
        <v>776</v>
      </c>
      <c r="B286" s="437" t="s">
        <v>845</v>
      </c>
      <c r="C286" s="437" t="s">
        <v>776</v>
      </c>
      <c r="D286" s="499" t="s">
        <v>553</v>
      </c>
      <c r="E286" s="499"/>
      <c r="F286" s="500">
        <v>5000</v>
      </c>
      <c r="G286" s="500"/>
      <c r="H286" s="438">
        <v>5000</v>
      </c>
      <c r="I286" s="438">
        <v>5000</v>
      </c>
      <c r="J286" s="438">
        <v>0</v>
      </c>
      <c r="K286" s="438">
        <v>5000</v>
      </c>
      <c r="L286" s="438">
        <v>0</v>
      </c>
      <c r="M286" s="438">
        <v>0</v>
      </c>
      <c r="N286" s="438">
        <v>0</v>
      </c>
      <c r="O286" s="438">
        <v>0</v>
      </c>
      <c r="P286" s="438">
        <v>0</v>
      </c>
      <c r="Q286" s="438">
        <v>0</v>
      </c>
      <c r="R286" s="438">
        <v>0</v>
      </c>
      <c r="S286" s="438">
        <v>0</v>
      </c>
      <c r="T286" s="438">
        <v>0</v>
      </c>
      <c r="U286" s="500">
        <v>0</v>
      </c>
      <c r="V286" s="500"/>
    </row>
    <row r="287" spans="1:22" s="439" customFormat="1" ht="13.5" customHeight="1">
      <c r="A287" s="437" t="s">
        <v>776</v>
      </c>
      <c r="B287" s="437" t="s">
        <v>776</v>
      </c>
      <c r="C287" s="437" t="s">
        <v>785</v>
      </c>
      <c r="D287" s="499" t="s">
        <v>388</v>
      </c>
      <c r="E287" s="499"/>
      <c r="F287" s="500">
        <v>1000</v>
      </c>
      <c r="G287" s="500"/>
      <c r="H287" s="438">
        <v>1000</v>
      </c>
      <c r="I287" s="438">
        <v>1000</v>
      </c>
      <c r="J287" s="438">
        <v>0</v>
      </c>
      <c r="K287" s="438">
        <v>1000</v>
      </c>
      <c r="L287" s="438">
        <v>0</v>
      </c>
      <c r="M287" s="438">
        <v>0</v>
      </c>
      <c r="N287" s="438">
        <v>0</v>
      </c>
      <c r="O287" s="438">
        <v>0</v>
      </c>
      <c r="P287" s="438">
        <v>0</v>
      </c>
      <c r="Q287" s="438">
        <v>0</v>
      </c>
      <c r="R287" s="438">
        <v>0</v>
      </c>
      <c r="S287" s="438">
        <v>0</v>
      </c>
      <c r="T287" s="438">
        <v>0</v>
      </c>
      <c r="U287" s="500">
        <v>0</v>
      </c>
      <c r="V287" s="500"/>
    </row>
    <row r="288" spans="1:22" s="439" customFormat="1" ht="13.5" customHeight="1">
      <c r="A288" s="437" t="s">
        <v>776</v>
      </c>
      <c r="B288" s="437" t="s">
        <v>776</v>
      </c>
      <c r="C288" s="437" t="s">
        <v>835</v>
      </c>
      <c r="D288" s="499" t="s">
        <v>447</v>
      </c>
      <c r="E288" s="499"/>
      <c r="F288" s="500">
        <v>4000</v>
      </c>
      <c r="G288" s="500"/>
      <c r="H288" s="438">
        <v>4000</v>
      </c>
      <c r="I288" s="438">
        <v>4000</v>
      </c>
      <c r="J288" s="438">
        <v>0</v>
      </c>
      <c r="K288" s="438">
        <v>4000</v>
      </c>
      <c r="L288" s="438">
        <v>0</v>
      </c>
      <c r="M288" s="438">
        <v>0</v>
      </c>
      <c r="N288" s="438">
        <v>0</v>
      </c>
      <c r="O288" s="438">
        <v>0</v>
      </c>
      <c r="P288" s="438">
        <v>0</v>
      </c>
      <c r="Q288" s="438">
        <v>0</v>
      </c>
      <c r="R288" s="438">
        <v>0</v>
      </c>
      <c r="S288" s="438">
        <v>0</v>
      </c>
      <c r="T288" s="438">
        <v>0</v>
      </c>
      <c r="U288" s="500">
        <v>0</v>
      </c>
      <c r="V288" s="500"/>
    </row>
    <row r="289" spans="1:22" s="439" customFormat="1" ht="105.75" customHeight="1">
      <c r="A289" s="437" t="s">
        <v>776</v>
      </c>
      <c r="B289" s="437" t="s">
        <v>846</v>
      </c>
      <c r="C289" s="437" t="s">
        <v>776</v>
      </c>
      <c r="D289" s="499" t="s">
        <v>847</v>
      </c>
      <c r="E289" s="499"/>
      <c r="F289" s="500">
        <v>67255</v>
      </c>
      <c r="G289" s="500"/>
      <c r="H289" s="438">
        <v>67255</v>
      </c>
      <c r="I289" s="438">
        <v>64795</v>
      </c>
      <c r="J289" s="438">
        <v>60182</v>
      </c>
      <c r="K289" s="438">
        <v>4613</v>
      </c>
      <c r="L289" s="438">
        <v>0</v>
      </c>
      <c r="M289" s="438">
        <v>2460</v>
      </c>
      <c r="N289" s="438">
        <v>0</v>
      </c>
      <c r="O289" s="438">
        <v>0</v>
      </c>
      <c r="P289" s="438">
        <v>0</v>
      </c>
      <c r="Q289" s="438">
        <v>0</v>
      </c>
      <c r="R289" s="438">
        <v>0</v>
      </c>
      <c r="S289" s="438">
        <v>0</v>
      </c>
      <c r="T289" s="438">
        <v>0</v>
      </c>
      <c r="U289" s="500">
        <v>0</v>
      </c>
      <c r="V289" s="500"/>
    </row>
    <row r="290" spans="1:22" s="439" customFormat="1" ht="17.25" customHeight="1">
      <c r="A290" s="437" t="s">
        <v>776</v>
      </c>
      <c r="B290" s="437" t="s">
        <v>776</v>
      </c>
      <c r="C290" s="437" t="s">
        <v>803</v>
      </c>
      <c r="D290" s="499" t="s">
        <v>281</v>
      </c>
      <c r="E290" s="499"/>
      <c r="F290" s="500">
        <v>2460</v>
      </c>
      <c r="G290" s="500"/>
      <c r="H290" s="438">
        <v>2460</v>
      </c>
      <c r="I290" s="438">
        <v>0</v>
      </c>
      <c r="J290" s="438">
        <v>0</v>
      </c>
      <c r="K290" s="438">
        <v>0</v>
      </c>
      <c r="L290" s="438">
        <v>0</v>
      </c>
      <c r="M290" s="438">
        <v>2460</v>
      </c>
      <c r="N290" s="438">
        <v>0</v>
      </c>
      <c r="O290" s="438">
        <v>0</v>
      </c>
      <c r="P290" s="438">
        <v>0</v>
      </c>
      <c r="Q290" s="438">
        <v>0</v>
      </c>
      <c r="R290" s="438">
        <v>0</v>
      </c>
      <c r="S290" s="438">
        <v>0</v>
      </c>
      <c r="T290" s="438">
        <v>0</v>
      </c>
      <c r="U290" s="500">
        <v>0</v>
      </c>
      <c r="V290" s="500"/>
    </row>
    <row r="291" spans="1:22" s="439" customFormat="1" ht="13.5" customHeight="1">
      <c r="A291" s="437" t="s">
        <v>776</v>
      </c>
      <c r="B291" s="437" t="s">
        <v>776</v>
      </c>
      <c r="C291" s="437" t="s">
        <v>795</v>
      </c>
      <c r="D291" s="499" t="s">
        <v>283</v>
      </c>
      <c r="E291" s="499"/>
      <c r="F291" s="500">
        <v>47490</v>
      </c>
      <c r="G291" s="500"/>
      <c r="H291" s="438">
        <v>47490</v>
      </c>
      <c r="I291" s="438">
        <v>47490</v>
      </c>
      <c r="J291" s="438">
        <v>47490</v>
      </c>
      <c r="K291" s="438">
        <v>0</v>
      </c>
      <c r="L291" s="438">
        <v>0</v>
      </c>
      <c r="M291" s="438">
        <v>0</v>
      </c>
      <c r="N291" s="438">
        <v>0</v>
      </c>
      <c r="O291" s="438">
        <v>0</v>
      </c>
      <c r="P291" s="438">
        <v>0</v>
      </c>
      <c r="Q291" s="438">
        <v>0</v>
      </c>
      <c r="R291" s="438">
        <v>0</v>
      </c>
      <c r="S291" s="438">
        <v>0</v>
      </c>
      <c r="T291" s="438">
        <v>0</v>
      </c>
      <c r="U291" s="500">
        <v>0</v>
      </c>
      <c r="V291" s="500"/>
    </row>
    <row r="292" spans="1:22" s="439" customFormat="1" ht="13.5" customHeight="1">
      <c r="A292" s="437" t="s">
        <v>776</v>
      </c>
      <c r="B292" s="437" t="s">
        <v>776</v>
      </c>
      <c r="C292" s="437" t="s">
        <v>804</v>
      </c>
      <c r="D292" s="499" t="s">
        <v>285</v>
      </c>
      <c r="E292" s="499"/>
      <c r="F292" s="500">
        <v>2412</v>
      </c>
      <c r="G292" s="500"/>
      <c r="H292" s="438">
        <v>2412</v>
      </c>
      <c r="I292" s="438">
        <v>2412</v>
      </c>
      <c r="J292" s="438">
        <v>2412</v>
      </c>
      <c r="K292" s="438">
        <v>0</v>
      </c>
      <c r="L292" s="438">
        <v>0</v>
      </c>
      <c r="M292" s="438">
        <v>0</v>
      </c>
      <c r="N292" s="438">
        <v>0</v>
      </c>
      <c r="O292" s="438">
        <v>0</v>
      </c>
      <c r="P292" s="438">
        <v>0</v>
      </c>
      <c r="Q292" s="438">
        <v>0</v>
      </c>
      <c r="R292" s="438">
        <v>0</v>
      </c>
      <c r="S292" s="438">
        <v>0</v>
      </c>
      <c r="T292" s="438">
        <v>0</v>
      </c>
      <c r="U292" s="500">
        <v>0</v>
      </c>
      <c r="V292" s="500"/>
    </row>
    <row r="293" spans="1:22" s="439" customFormat="1" ht="13.5" customHeight="1">
      <c r="A293" s="437" t="s">
        <v>776</v>
      </c>
      <c r="B293" s="437" t="s">
        <v>776</v>
      </c>
      <c r="C293" s="437" t="s">
        <v>777</v>
      </c>
      <c r="D293" s="499" t="s">
        <v>287</v>
      </c>
      <c r="E293" s="499"/>
      <c r="F293" s="500">
        <v>9000</v>
      </c>
      <c r="G293" s="500"/>
      <c r="H293" s="438">
        <v>9000</v>
      </c>
      <c r="I293" s="438">
        <v>9000</v>
      </c>
      <c r="J293" s="438">
        <v>9000</v>
      </c>
      <c r="K293" s="438">
        <v>0</v>
      </c>
      <c r="L293" s="438">
        <v>0</v>
      </c>
      <c r="M293" s="438">
        <v>0</v>
      </c>
      <c r="N293" s="438">
        <v>0</v>
      </c>
      <c r="O293" s="438">
        <v>0</v>
      </c>
      <c r="P293" s="438">
        <v>0</v>
      </c>
      <c r="Q293" s="438">
        <v>0</v>
      </c>
      <c r="R293" s="438">
        <v>0</v>
      </c>
      <c r="S293" s="438">
        <v>0</v>
      </c>
      <c r="T293" s="438">
        <v>0</v>
      </c>
      <c r="U293" s="500">
        <v>0</v>
      </c>
      <c r="V293" s="500"/>
    </row>
    <row r="294" spans="1:22" s="439" customFormat="1" ht="13.5" customHeight="1">
      <c r="A294" s="437" t="s">
        <v>776</v>
      </c>
      <c r="B294" s="437" t="s">
        <v>776</v>
      </c>
      <c r="C294" s="437" t="s">
        <v>796</v>
      </c>
      <c r="D294" s="499" t="s">
        <v>289</v>
      </c>
      <c r="E294" s="499"/>
      <c r="F294" s="500">
        <v>1280</v>
      </c>
      <c r="G294" s="500"/>
      <c r="H294" s="438">
        <v>1280</v>
      </c>
      <c r="I294" s="438">
        <v>1280</v>
      </c>
      <c r="J294" s="438">
        <v>1280</v>
      </c>
      <c r="K294" s="438">
        <v>0</v>
      </c>
      <c r="L294" s="438">
        <v>0</v>
      </c>
      <c r="M294" s="438">
        <v>0</v>
      </c>
      <c r="N294" s="438">
        <v>0</v>
      </c>
      <c r="O294" s="438">
        <v>0</v>
      </c>
      <c r="P294" s="438">
        <v>0</v>
      </c>
      <c r="Q294" s="438">
        <v>0</v>
      </c>
      <c r="R294" s="438">
        <v>0</v>
      </c>
      <c r="S294" s="438">
        <v>0</v>
      </c>
      <c r="T294" s="438">
        <v>0</v>
      </c>
      <c r="U294" s="500">
        <v>0</v>
      </c>
      <c r="V294" s="500"/>
    </row>
    <row r="295" spans="1:22" s="439" customFormat="1" ht="13.5" customHeight="1">
      <c r="A295" s="437" t="s">
        <v>776</v>
      </c>
      <c r="B295" s="437" t="s">
        <v>776</v>
      </c>
      <c r="C295" s="437" t="s">
        <v>835</v>
      </c>
      <c r="D295" s="499" t="s">
        <v>447</v>
      </c>
      <c r="E295" s="499"/>
      <c r="F295" s="500">
        <v>3000</v>
      </c>
      <c r="G295" s="500"/>
      <c r="H295" s="438">
        <v>3000</v>
      </c>
      <c r="I295" s="438">
        <v>3000</v>
      </c>
      <c r="J295" s="438">
        <v>0</v>
      </c>
      <c r="K295" s="438">
        <v>3000</v>
      </c>
      <c r="L295" s="438">
        <v>0</v>
      </c>
      <c r="M295" s="438">
        <v>0</v>
      </c>
      <c r="N295" s="438">
        <v>0</v>
      </c>
      <c r="O295" s="438">
        <v>0</v>
      </c>
      <c r="P295" s="438">
        <v>0</v>
      </c>
      <c r="Q295" s="438">
        <v>0</v>
      </c>
      <c r="R295" s="438">
        <v>0</v>
      </c>
      <c r="S295" s="438">
        <v>0</v>
      </c>
      <c r="T295" s="438">
        <v>0</v>
      </c>
      <c r="U295" s="500">
        <v>0</v>
      </c>
      <c r="V295" s="500"/>
    </row>
    <row r="296" spans="1:22" s="439" customFormat="1" ht="17.25" customHeight="1">
      <c r="A296" s="437" t="s">
        <v>776</v>
      </c>
      <c r="B296" s="437" t="s">
        <v>776</v>
      </c>
      <c r="C296" s="437" t="s">
        <v>809</v>
      </c>
      <c r="D296" s="499" t="s">
        <v>311</v>
      </c>
      <c r="E296" s="499"/>
      <c r="F296" s="500">
        <v>1613</v>
      </c>
      <c r="G296" s="500"/>
      <c r="H296" s="438">
        <v>1613</v>
      </c>
      <c r="I296" s="438">
        <v>1613</v>
      </c>
      <c r="J296" s="438">
        <v>0</v>
      </c>
      <c r="K296" s="438">
        <v>1613</v>
      </c>
      <c r="L296" s="438">
        <v>0</v>
      </c>
      <c r="M296" s="438">
        <v>0</v>
      </c>
      <c r="N296" s="438">
        <v>0</v>
      </c>
      <c r="O296" s="438">
        <v>0</v>
      </c>
      <c r="P296" s="438">
        <v>0</v>
      </c>
      <c r="Q296" s="438">
        <v>0</v>
      </c>
      <c r="R296" s="438">
        <v>0</v>
      </c>
      <c r="S296" s="438">
        <v>0</v>
      </c>
      <c r="T296" s="438">
        <v>0</v>
      </c>
      <c r="U296" s="500">
        <v>0</v>
      </c>
      <c r="V296" s="500"/>
    </row>
    <row r="297" spans="1:22" s="439" customFormat="1" ht="16.5" customHeight="1">
      <c r="A297" s="437" t="s">
        <v>776</v>
      </c>
      <c r="B297" s="437" t="s">
        <v>591</v>
      </c>
      <c r="C297" s="437" t="s">
        <v>776</v>
      </c>
      <c r="D297" s="499" t="s">
        <v>44</v>
      </c>
      <c r="E297" s="499"/>
      <c r="F297" s="500">
        <v>51969</v>
      </c>
      <c r="G297" s="500"/>
      <c r="H297" s="438">
        <v>51969</v>
      </c>
      <c r="I297" s="438">
        <v>46969</v>
      </c>
      <c r="J297" s="438">
        <v>0</v>
      </c>
      <c r="K297" s="438">
        <v>46969</v>
      </c>
      <c r="L297" s="438">
        <v>5000</v>
      </c>
      <c r="M297" s="438">
        <v>0</v>
      </c>
      <c r="N297" s="438">
        <v>0</v>
      </c>
      <c r="O297" s="438">
        <v>0</v>
      </c>
      <c r="P297" s="438">
        <v>0</v>
      </c>
      <c r="Q297" s="438">
        <v>0</v>
      </c>
      <c r="R297" s="438">
        <v>0</v>
      </c>
      <c r="S297" s="438">
        <v>0</v>
      </c>
      <c r="T297" s="438">
        <v>0</v>
      </c>
      <c r="U297" s="500">
        <v>0</v>
      </c>
      <c r="V297" s="500"/>
    </row>
    <row r="298" spans="1:6" s="408" customFormat="1" ht="7.5" customHeight="1">
      <c r="A298" s="502" t="s">
        <v>776</v>
      </c>
      <c r="B298" s="502"/>
      <c r="C298" s="502"/>
      <c r="D298" s="502"/>
      <c r="E298" s="503" t="s">
        <v>776</v>
      </c>
      <c r="F298" s="503"/>
    </row>
    <row r="299" spans="1:22" s="408" customFormat="1" ht="13.5" customHeight="1">
      <c r="A299" s="498" t="s">
        <v>32</v>
      </c>
      <c r="B299" s="498" t="s">
        <v>33</v>
      </c>
      <c r="C299" s="498" t="s">
        <v>34</v>
      </c>
      <c r="D299" s="498" t="s">
        <v>35</v>
      </c>
      <c r="E299" s="498"/>
      <c r="F299" s="498" t="s">
        <v>161</v>
      </c>
      <c r="G299" s="498"/>
      <c r="H299" s="498" t="s">
        <v>758</v>
      </c>
      <c r="I299" s="498"/>
      <c r="J299" s="498"/>
      <c r="K299" s="498"/>
      <c r="L299" s="498"/>
      <c r="M299" s="498"/>
      <c r="N299" s="498"/>
      <c r="O299" s="498"/>
      <c r="P299" s="498"/>
      <c r="Q299" s="498"/>
      <c r="R299" s="498"/>
      <c r="S299" s="498"/>
      <c r="T299" s="498"/>
      <c r="U299" s="498"/>
      <c r="V299" s="498"/>
    </row>
    <row r="300" spans="1:22" s="408" customFormat="1" ht="13.5" customHeight="1">
      <c r="A300" s="498"/>
      <c r="B300" s="498"/>
      <c r="C300" s="498"/>
      <c r="D300" s="498"/>
      <c r="E300" s="498"/>
      <c r="F300" s="498"/>
      <c r="G300" s="498"/>
      <c r="H300" s="498" t="s">
        <v>413</v>
      </c>
      <c r="I300" s="498" t="s">
        <v>162</v>
      </c>
      <c r="J300" s="498"/>
      <c r="K300" s="498"/>
      <c r="L300" s="498"/>
      <c r="M300" s="498"/>
      <c r="N300" s="498"/>
      <c r="O300" s="498"/>
      <c r="P300" s="498"/>
      <c r="Q300" s="498" t="s">
        <v>163</v>
      </c>
      <c r="R300" s="498" t="s">
        <v>162</v>
      </c>
      <c r="S300" s="498"/>
      <c r="T300" s="498"/>
      <c r="U300" s="498"/>
      <c r="V300" s="498"/>
    </row>
    <row r="301" spans="1:22" s="408" customFormat="1" ht="6.75" customHeight="1">
      <c r="A301" s="498"/>
      <c r="B301" s="498"/>
      <c r="C301" s="498"/>
      <c r="D301" s="498"/>
      <c r="E301" s="498"/>
      <c r="F301" s="498"/>
      <c r="G301" s="498"/>
      <c r="H301" s="498"/>
      <c r="I301" s="498" t="s">
        <v>166</v>
      </c>
      <c r="J301" s="498" t="s">
        <v>162</v>
      </c>
      <c r="K301" s="498"/>
      <c r="L301" s="498" t="s">
        <v>167</v>
      </c>
      <c r="M301" s="498" t="s">
        <v>168</v>
      </c>
      <c r="N301" s="498" t="s">
        <v>169</v>
      </c>
      <c r="O301" s="498" t="s">
        <v>759</v>
      </c>
      <c r="P301" s="498" t="s">
        <v>760</v>
      </c>
      <c r="Q301" s="498"/>
      <c r="R301" s="498" t="s">
        <v>164</v>
      </c>
      <c r="S301" s="422" t="s">
        <v>165</v>
      </c>
      <c r="T301" s="498" t="s">
        <v>761</v>
      </c>
      <c r="U301" s="498" t="s">
        <v>762</v>
      </c>
      <c r="V301" s="498"/>
    </row>
    <row r="302" spans="1:22" s="408" customFormat="1" ht="45" customHeight="1">
      <c r="A302" s="498"/>
      <c r="B302" s="498"/>
      <c r="C302" s="498"/>
      <c r="D302" s="498"/>
      <c r="E302" s="498"/>
      <c r="F302" s="498"/>
      <c r="G302" s="498"/>
      <c r="H302" s="498"/>
      <c r="I302" s="498"/>
      <c r="J302" s="422" t="s">
        <v>171</v>
      </c>
      <c r="K302" s="422" t="s">
        <v>172</v>
      </c>
      <c r="L302" s="498"/>
      <c r="M302" s="498"/>
      <c r="N302" s="498"/>
      <c r="O302" s="498"/>
      <c r="P302" s="498"/>
      <c r="Q302" s="498"/>
      <c r="R302" s="498"/>
      <c r="S302" s="422" t="s">
        <v>170</v>
      </c>
      <c r="T302" s="498"/>
      <c r="U302" s="498"/>
      <c r="V302" s="498"/>
    </row>
    <row r="303" spans="1:22" s="436" customFormat="1" ht="6.75" customHeight="1">
      <c r="A303" s="422" t="s">
        <v>36</v>
      </c>
      <c r="B303" s="422" t="s">
        <v>37</v>
      </c>
      <c r="C303" s="422" t="s">
        <v>38</v>
      </c>
      <c r="D303" s="498" t="s">
        <v>39</v>
      </c>
      <c r="E303" s="498"/>
      <c r="F303" s="498" t="s">
        <v>40</v>
      </c>
      <c r="G303" s="498"/>
      <c r="H303" s="422" t="s">
        <v>763</v>
      </c>
      <c r="I303" s="422" t="s">
        <v>764</v>
      </c>
      <c r="J303" s="422" t="s">
        <v>765</v>
      </c>
      <c r="K303" s="422" t="s">
        <v>766</v>
      </c>
      <c r="L303" s="422" t="s">
        <v>767</v>
      </c>
      <c r="M303" s="422" t="s">
        <v>768</v>
      </c>
      <c r="N303" s="422" t="s">
        <v>769</v>
      </c>
      <c r="O303" s="422" t="s">
        <v>770</v>
      </c>
      <c r="P303" s="422" t="s">
        <v>771</v>
      </c>
      <c r="Q303" s="422" t="s">
        <v>772</v>
      </c>
      <c r="R303" s="422" t="s">
        <v>773</v>
      </c>
      <c r="S303" s="422" t="s">
        <v>774</v>
      </c>
      <c r="T303" s="422" t="s">
        <v>775</v>
      </c>
      <c r="U303" s="501" t="s">
        <v>776</v>
      </c>
      <c r="V303" s="501"/>
    </row>
    <row r="304" spans="1:22" s="439" customFormat="1" ht="53.25" customHeight="1">
      <c r="A304" s="437" t="s">
        <v>776</v>
      </c>
      <c r="B304" s="437" t="s">
        <v>776</v>
      </c>
      <c r="C304" s="437" t="s">
        <v>136</v>
      </c>
      <c r="D304" s="499" t="s">
        <v>446</v>
      </c>
      <c r="E304" s="499"/>
      <c r="F304" s="500">
        <v>5000</v>
      </c>
      <c r="G304" s="500"/>
      <c r="H304" s="438">
        <v>5000</v>
      </c>
      <c r="I304" s="438">
        <v>0</v>
      </c>
      <c r="J304" s="438">
        <v>0</v>
      </c>
      <c r="K304" s="438">
        <v>0</v>
      </c>
      <c r="L304" s="438">
        <v>5000</v>
      </c>
      <c r="M304" s="438">
        <v>0</v>
      </c>
      <c r="N304" s="438">
        <v>0</v>
      </c>
      <c r="O304" s="438">
        <v>0</v>
      </c>
      <c r="P304" s="438">
        <v>0</v>
      </c>
      <c r="Q304" s="438">
        <v>0</v>
      </c>
      <c r="R304" s="438">
        <v>0</v>
      </c>
      <c r="S304" s="438">
        <v>0</v>
      </c>
      <c r="T304" s="438">
        <v>0</v>
      </c>
      <c r="U304" s="500">
        <v>0</v>
      </c>
      <c r="V304" s="500"/>
    </row>
    <row r="305" spans="1:22" s="439" customFormat="1" ht="13.5" customHeight="1">
      <c r="A305" s="437" t="s">
        <v>776</v>
      </c>
      <c r="B305" s="437" t="s">
        <v>776</v>
      </c>
      <c r="C305" s="437" t="s">
        <v>785</v>
      </c>
      <c r="D305" s="499" t="s">
        <v>388</v>
      </c>
      <c r="E305" s="499"/>
      <c r="F305" s="500">
        <v>1200</v>
      </c>
      <c r="G305" s="500"/>
      <c r="H305" s="438">
        <v>1200</v>
      </c>
      <c r="I305" s="438">
        <v>1200</v>
      </c>
      <c r="J305" s="438">
        <v>0</v>
      </c>
      <c r="K305" s="438">
        <v>1200</v>
      </c>
      <c r="L305" s="438">
        <v>0</v>
      </c>
      <c r="M305" s="438">
        <v>0</v>
      </c>
      <c r="N305" s="438">
        <v>0</v>
      </c>
      <c r="O305" s="438">
        <v>0</v>
      </c>
      <c r="P305" s="438">
        <v>0</v>
      </c>
      <c r="Q305" s="438">
        <v>0</v>
      </c>
      <c r="R305" s="438">
        <v>0</v>
      </c>
      <c r="S305" s="438">
        <v>0</v>
      </c>
      <c r="T305" s="438">
        <v>0</v>
      </c>
      <c r="U305" s="500">
        <v>0</v>
      </c>
      <c r="V305" s="500"/>
    </row>
    <row r="306" spans="1:22" s="439" customFormat="1" ht="18" customHeight="1">
      <c r="A306" s="437" t="s">
        <v>776</v>
      </c>
      <c r="B306" s="437" t="s">
        <v>776</v>
      </c>
      <c r="C306" s="437" t="s">
        <v>809</v>
      </c>
      <c r="D306" s="499" t="s">
        <v>311</v>
      </c>
      <c r="E306" s="499"/>
      <c r="F306" s="500">
        <v>45769</v>
      </c>
      <c r="G306" s="500"/>
      <c r="H306" s="438">
        <v>45769</v>
      </c>
      <c r="I306" s="438">
        <v>45769</v>
      </c>
      <c r="J306" s="438">
        <v>0</v>
      </c>
      <c r="K306" s="438">
        <v>45769</v>
      </c>
      <c r="L306" s="438">
        <v>0</v>
      </c>
      <c r="M306" s="438">
        <v>0</v>
      </c>
      <c r="N306" s="438">
        <v>0</v>
      </c>
      <c r="O306" s="438">
        <v>0</v>
      </c>
      <c r="P306" s="438">
        <v>0</v>
      </c>
      <c r="Q306" s="438">
        <v>0</v>
      </c>
      <c r="R306" s="438">
        <v>0</v>
      </c>
      <c r="S306" s="438">
        <v>0</v>
      </c>
      <c r="T306" s="438">
        <v>0</v>
      </c>
      <c r="U306" s="500">
        <v>0</v>
      </c>
      <c r="V306" s="500"/>
    </row>
    <row r="307" spans="1:22" s="439" customFormat="1" ht="12.75" customHeight="1">
      <c r="A307" s="437" t="s">
        <v>848</v>
      </c>
      <c r="B307" s="437" t="s">
        <v>776</v>
      </c>
      <c r="C307" s="437" t="s">
        <v>776</v>
      </c>
      <c r="D307" s="499" t="s">
        <v>188</v>
      </c>
      <c r="E307" s="499"/>
      <c r="F307" s="500">
        <v>91000</v>
      </c>
      <c r="G307" s="500"/>
      <c r="H307" s="438">
        <v>91000</v>
      </c>
      <c r="I307" s="438">
        <v>20000</v>
      </c>
      <c r="J307" s="438">
        <v>10100</v>
      </c>
      <c r="K307" s="438">
        <v>9900</v>
      </c>
      <c r="L307" s="438">
        <v>71000</v>
      </c>
      <c r="M307" s="438">
        <v>0</v>
      </c>
      <c r="N307" s="438">
        <v>0</v>
      </c>
      <c r="O307" s="438">
        <v>0</v>
      </c>
      <c r="P307" s="438">
        <v>0</v>
      </c>
      <c r="Q307" s="438">
        <v>0</v>
      </c>
      <c r="R307" s="438">
        <v>0</v>
      </c>
      <c r="S307" s="438">
        <v>0</v>
      </c>
      <c r="T307" s="438">
        <v>0</v>
      </c>
      <c r="U307" s="500">
        <v>0</v>
      </c>
      <c r="V307" s="500"/>
    </row>
    <row r="308" spans="1:22" s="439" customFormat="1" ht="12.75" customHeight="1">
      <c r="A308" s="437" t="s">
        <v>776</v>
      </c>
      <c r="B308" s="437" t="s">
        <v>849</v>
      </c>
      <c r="C308" s="437" t="s">
        <v>776</v>
      </c>
      <c r="D308" s="499" t="s">
        <v>189</v>
      </c>
      <c r="E308" s="499"/>
      <c r="F308" s="500">
        <v>7500</v>
      </c>
      <c r="G308" s="500"/>
      <c r="H308" s="438">
        <v>7500</v>
      </c>
      <c r="I308" s="438">
        <v>2000</v>
      </c>
      <c r="J308" s="438">
        <v>0</v>
      </c>
      <c r="K308" s="438">
        <v>2000</v>
      </c>
      <c r="L308" s="438">
        <v>5500</v>
      </c>
      <c r="M308" s="438">
        <v>0</v>
      </c>
      <c r="N308" s="438">
        <v>0</v>
      </c>
      <c r="O308" s="438">
        <v>0</v>
      </c>
      <c r="P308" s="438">
        <v>0</v>
      </c>
      <c r="Q308" s="438">
        <v>0</v>
      </c>
      <c r="R308" s="438">
        <v>0</v>
      </c>
      <c r="S308" s="438">
        <v>0</v>
      </c>
      <c r="T308" s="438">
        <v>0</v>
      </c>
      <c r="U308" s="500">
        <v>0</v>
      </c>
      <c r="V308" s="500"/>
    </row>
    <row r="309" spans="1:22" s="439" customFormat="1" ht="28.5" customHeight="1">
      <c r="A309" s="437" t="s">
        <v>776</v>
      </c>
      <c r="B309" s="437" t="s">
        <v>776</v>
      </c>
      <c r="C309" s="437" t="s">
        <v>850</v>
      </c>
      <c r="D309" s="499" t="s">
        <v>394</v>
      </c>
      <c r="E309" s="499"/>
      <c r="F309" s="500">
        <v>5500</v>
      </c>
      <c r="G309" s="500"/>
      <c r="H309" s="438">
        <v>5500</v>
      </c>
      <c r="I309" s="438">
        <v>0</v>
      </c>
      <c r="J309" s="438">
        <v>0</v>
      </c>
      <c r="K309" s="438">
        <v>0</v>
      </c>
      <c r="L309" s="438">
        <v>5500</v>
      </c>
      <c r="M309" s="438">
        <v>0</v>
      </c>
      <c r="N309" s="438">
        <v>0</v>
      </c>
      <c r="O309" s="438">
        <v>0</v>
      </c>
      <c r="P309" s="438">
        <v>0</v>
      </c>
      <c r="Q309" s="438">
        <v>0</v>
      </c>
      <c r="R309" s="438">
        <v>0</v>
      </c>
      <c r="S309" s="438">
        <v>0</v>
      </c>
      <c r="T309" s="438">
        <v>0</v>
      </c>
      <c r="U309" s="500">
        <v>0</v>
      </c>
      <c r="V309" s="500"/>
    </row>
    <row r="310" spans="1:22" s="439" customFormat="1" ht="13.5" customHeight="1">
      <c r="A310" s="437" t="s">
        <v>776</v>
      </c>
      <c r="B310" s="437" t="s">
        <v>776</v>
      </c>
      <c r="C310" s="437" t="s">
        <v>785</v>
      </c>
      <c r="D310" s="499" t="s">
        <v>388</v>
      </c>
      <c r="E310" s="499"/>
      <c r="F310" s="500">
        <v>2000</v>
      </c>
      <c r="G310" s="500"/>
      <c r="H310" s="438">
        <v>2000</v>
      </c>
      <c r="I310" s="438">
        <v>2000</v>
      </c>
      <c r="J310" s="438">
        <v>0</v>
      </c>
      <c r="K310" s="438">
        <v>2000</v>
      </c>
      <c r="L310" s="438">
        <v>0</v>
      </c>
      <c r="M310" s="438">
        <v>0</v>
      </c>
      <c r="N310" s="438">
        <v>0</v>
      </c>
      <c r="O310" s="438">
        <v>0</v>
      </c>
      <c r="P310" s="438">
        <v>0</v>
      </c>
      <c r="Q310" s="438">
        <v>0</v>
      </c>
      <c r="R310" s="438">
        <v>0</v>
      </c>
      <c r="S310" s="438">
        <v>0</v>
      </c>
      <c r="T310" s="438">
        <v>0</v>
      </c>
      <c r="U310" s="500">
        <v>0</v>
      </c>
      <c r="V310" s="500"/>
    </row>
    <row r="311" spans="1:22" s="439" customFormat="1" ht="15" customHeight="1">
      <c r="A311" s="437" t="s">
        <v>776</v>
      </c>
      <c r="B311" s="437" t="s">
        <v>851</v>
      </c>
      <c r="C311" s="437" t="s">
        <v>776</v>
      </c>
      <c r="D311" s="499" t="s">
        <v>190</v>
      </c>
      <c r="E311" s="499"/>
      <c r="F311" s="500">
        <v>83500</v>
      </c>
      <c r="G311" s="500"/>
      <c r="H311" s="438">
        <v>83500</v>
      </c>
      <c r="I311" s="438">
        <v>18000</v>
      </c>
      <c r="J311" s="438">
        <v>10100</v>
      </c>
      <c r="K311" s="438">
        <v>7900</v>
      </c>
      <c r="L311" s="438">
        <v>65500</v>
      </c>
      <c r="M311" s="438">
        <v>0</v>
      </c>
      <c r="N311" s="438">
        <v>0</v>
      </c>
      <c r="O311" s="438">
        <v>0</v>
      </c>
      <c r="P311" s="438">
        <v>0</v>
      </c>
      <c r="Q311" s="438">
        <v>0</v>
      </c>
      <c r="R311" s="438">
        <v>0</v>
      </c>
      <c r="S311" s="438">
        <v>0</v>
      </c>
      <c r="T311" s="438">
        <v>0</v>
      </c>
      <c r="U311" s="500">
        <v>0</v>
      </c>
      <c r="V311" s="500"/>
    </row>
    <row r="312" spans="1:22" s="439" customFormat="1" ht="58.5" customHeight="1">
      <c r="A312" s="437" t="s">
        <v>776</v>
      </c>
      <c r="B312" s="437" t="s">
        <v>776</v>
      </c>
      <c r="C312" s="437" t="s">
        <v>136</v>
      </c>
      <c r="D312" s="499" t="s">
        <v>446</v>
      </c>
      <c r="E312" s="499"/>
      <c r="F312" s="500">
        <v>5500</v>
      </c>
      <c r="G312" s="500"/>
      <c r="H312" s="438">
        <v>5500</v>
      </c>
      <c r="I312" s="438">
        <v>0</v>
      </c>
      <c r="J312" s="438">
        <v>0</v>
      </c>
      <c r="K312" s="438">
        <v>0</v>
      </c>
      <c r="L312" s="438">
        <v>5500</v>
      </c>
      <c r="M312" s="438">
        <v>0</v>
      </c>
      <c r="N312" s="438">
        <v>0</v>
      </c>
      <c r="O312" s="438">
        <v>0</v>
      </c>
      <c r="P312" s="438">
        <v>0</v>
      </c>
      <c r="Q312" s="438">
        <v>0</v>
      </c>
      <c r="R312" s="438">
        <v>0</v>
      </c>
      <c r="S312" s="438">
        <v>0</v>
      </c>
      <c r="T312" s="438">
        <v>0</v>
      </c>
      <c r="U312" s="500">
        <v>0</v>
      </c>
      <c r="V312" s="500"/>
    </row>
    <row r="313" spans="1:22" s="439" customFormat="1" ht="24.75" customHeight="1">
      <c r="A313" s="437" t="s">
        <v>776</v>
      </c>
      <c r="B313" s="437" t="s">
        <v>776</v>
      </c>
      <c r="C313" s="437" t="s">
        <v>850</v>
      </c>
      <c r="D313" s="499" t="s">
        <v>394</v>
      </c>
      <c r="E313" s="499"/>
      <c r="F313" s="500">
        <v>60000</v>
      </c>
      <c r="G313" s="500"/>
      <c r="H313" s="438">
        <v>60000</v>
      </c>
      <c r="I313" s="438">
        <v>0</v>
      </c>
      <c r="J313" s="438">
        <v>0</v>
      </c>
      <c r="K313" s="438">
        <v>0</v>
      </c>
      <c r="L313" s="438">
        <v>60000</v>
      </c>
      <c r="M313" s="438">
        <v>0</v>
      </c>
      <c r="N313" s="438">
        <v>0</v>
      </c>
      <c r="O313" s="438">
        <v>0</v>
      </c>
      <c r="P313" s="438">
        <v>0</v>
      </c>
      <c r="Q313" s="438">
        <v>0</v>
      </c>
      <c r="R313" s="438">
        <v>0</v>
      </c>
      <c r="S313" s="438">
        <v>0</v>
      </c>
      <c r="T313" s="438">
        <v>0</v>
      </c>
      <c r="U313" s="500">
        <v>0</v>
      </c>
      <c r="V313" s="500"/>
    </row>
    <row r="314" spans="1:22" s="439" customFormat="1" ht="12" customHeight="1">
      <c r="A314" s="437" t="s">
        <v>776</v>
      </c>
      <c r="B314" s="437" t="s">
        <v>776</v>
      </c>
      <c r="C314" s="437" t="s">
        <v>778</v>
      </c>
      <c r="D314" s="499" t="s">
        <v>291</v>
      </c>
      <c r="E314" s="499"/>
      <c r="F314" s="500">
        <v>10100</v>
      </c>
      <c r="G314" s="500"/>
      <c r="H314" s="438">
        <v>10100</v>
      </c>
      <c r="I314" s="438">
        <v>10100</v>
      </c>
      <c r="J314" s="438">
        <v>10100</v>
      </c>
      <c r="K314" s="438">
        <v>0</v>
      </c>
      <c r="L314" s="438">
        <v>0</v>
      </c>
      <c r="M314" s="438">
        <v>0</v>
      </c>
      <c r="N314" s="438">
        <v>0</v>
      </c>
      <c r="O314" s="438">
        <v>0</v>
      </c>
      <c r="P314" s="438">
        <v>0</v>
      </c>
      <c r="Q314" s="438">
        <v>0</v>
      </c>
      <c r="R314" s="438">
        <v>0</v>
      </c>
      <c r="S314" s="438">
        <v>0</v>
      </c>
      <c r="T314" s="438">
        <v>0</v>
      </c>
      <c r="U314" s="500">
        <v>0</v>
      </c>
      <c r="V314" s="500"/>
    </row>
    <row r="315" spans="1:22" s="439" customFormat="1" ht="12" customHeight="1">
      <c r="A315" s="437" t="s">
        <v>776</v>
      </c>
      <c r="B315" s="437" t="s">
        <v>776</v>
      </c>
      <c r="C315" s="437" t="s">
        <v>785</v>
      </c>
      <c r="D315" s="499" t="s">
        <v>388</v>
      </c>
      <c r="E315" s="499"/>
      <c r="F315" s="500">
        <v>1900</v>
      </c>
      <c r="G315" s="500"/>
      <c r="H315" s="438">
        <v>1900</v>
      </c>
      <c r="I315" s="438">
        <v>1900</v>
      </c>
      <c r="J315" s="438">
        <v>0</v>
      </c>
      <c r="K315" s="438">
        <v>1900</v>
      </c>
      <c r="L315" s="438">
        <v>0</v>
      </c>
      <c r="M315" s="438">
        <v>0</v>
      </c>
      <c r="N315" s="438">
        <v>0</v>
      </c>
      <c r="O315" s="438">
        <v>0</v>
      </c>
      <c r="P315" s="438">
        <v>0</v>
      </c>
      <c r="Q315" s="438">
        <v>0</v>
      </c>
      <c r="R315" s="438">
        <v>0</v>
      </c>
      <c r="S315" s="438">
        <v>0</v>
      </c>
      <c r="T315" s="438">
        <v>0</v>
      </c>
      <c r="U315" s="500">
        <v>0</v>
      </c>
      <c r="V315" s="500"/>
    </row>
    <row r="316" spans="1:22" s="439" customFormat="1" ht="12" customHeight="1">
      <c r="A316" s="437" t="s">
        <v>776</v>
      </c>
      <c r="B316" s="437" t="s">
        <v>776</v>
      </c>
      <c r="C316" s="437" t="s">
        <v>779</v>
      </c>
      <c r="D316" s="499" t="s">
        <v>301</v>
      </c>
      <c r="E316" s="499"/>
      <c r="F316" s="500">
        <v>4000</v>
      </c>
      <c r="G316" s="500"/>
      <c r="H316" s="438">
        <v>4000</v>
      </c>
      <c r="I316" s="438">
        <v>4000</v>
      </c>
      <c r="J316" s="438">
        <v>0</v>
      </c>
      <c r="K316" s="438">
        <v>4000</v>
      </c>
      <c r="L316" s="438">
        <v>0</v>
      </c>
      <c r="M316" s="438">
        <v>0</v>
      </c>
      <c r="N316" s="438">
        <v>0</v>
      </c>
      <c r="O316" s="438">
        <v>0</v>
      </c>
      <c r="P316" s="438">
        <v>0</v>
      </c>
      <c r="Q316" s="438">
        <v>0</v>
      </c>
      <c r="R316" s="438">
        <v>0</v>
      </c>
      <c r="S316" s="438">
        <v>0</v>
      </c>
      <c r="T316" s="438">
        <v>0</v>
      </c>
      <c r="U316" s="500">
        <v>0</v>
      </c>
      <c r="V316" s="500"/>
    </row>
    <row r="317" spans="1:22" s="439" customFormat="1" ht="19.5" customHeight="1">
      <c r="A317" s="437" t="s">
        <v>776</v>
      </c>
      <c r="B317" s="437" t="s">
        <v>776</v>
      </c>
      <c r="C317" s="437" t="s">
        <v>790</v>
      </c>
      <c r="D317" s="499" t="s">
        <v>305</v>
      </c>
      <c r="E317" s="499"/>
      <c r="F317" s="500">
        <v>1000</v>
      </c>
      <c r="G317" s="500"/>
      <c r="H317" s="438">
        <v>1000</v>
      </c>
      <c r="I317" s="438">
        <v>1000</v>
      </c>
      <c r="J317" s="438">
        <v>0</v>
      </c>
      <c r="K317" s="438">
        <v>1000</v>
      </c>
      <c r="L317" s="438">
        <v>0</v>
      </c>
      <c r="M317" s="438">
        <v>0</v>
      </c>
      <c r="N317" s="438">
        <v>0</v>
      </c>
      <c r="O317" s="438">
        <v>0</v>
      </c>
      <c r="P317" s="438">
        <v>0</v>
      </c>
      <c r="Q317" s="438">
        <v>0</v>
      </c>
      <c r="R317" s="438">
        <v>0</v>
      </c>
      <c r="S317" s="438">
        <v>0</v>
      </c>
      <c r="T317" s="438">
        <v>0</v>
      </c>
      <c r="U317" s="500">
        <v>0</v>
      </c>
      <c r="V317" s="500"/>
    </row>
    <row r="318" spans="1:22" s="439" customFormat="1" ht="12" customHeight="1">
      <c r="A318" s="437" t="s">
        <v>776</v>
      </c>
      <c r="B318" s="437" t="s">
        <v>776</v>
      </c>
      <c r="C318" s="437" t="s">
        <v>782</v>
      </c>
      <c r="D318" s="499" t="s">
        <v>309</v>
      </c>
      <c r="E318" s="499"/>
      <c r="F318" s="500">
        <v>1000</v>
      </c>
      <c r="G318" s="500"/>
      <c r="H318" s="438">
        <v>1000</v>
      </c>
      <c r="I318" s="438">
        <v>1000</v>
      </c>
      <c r="J318" s="438">
        <v>0</v>
      </c>
      <c r="K318" s="438">
        <v>1000</v>
      </c>
      <c r="L318" s="438">
        <v>0</v>
      </c>
      <c r="M318" s="438">
        <v>0</v>
      </c>
      <c r="N318" s="438">
        <v>0</v>
      </c>
      <c r="O318" s="438">
        <v>0</v>
      </c>
      <c r="P318" s="438">
        <v>0</v>
      </c>
      <c r="Q318" s="438">
        <v>0</v>
      </c>
      <c r="R318" s="438">
        <v>0</v>
      </c>
      <c r="S318" s="438">
        <v>0</v>
      </c>
      <c r="T318" s="438">
        <v>0</v>
      </c>
      <c r="U318" s="500">
        <v>0</v>
      </c>
      <c r="V318" s="500"/>
    </row>
    <row r="319" spans="1:22" s="439" customFormat="1" ht="12" customHeight="1">
      <c r="A319" s="437" t="s">
        <v>134</v>
      </c>
      <c r="B319" s="437" t="s">
        <v>776</v>
      </c>
      <c r="C319" s="437" t="s">
        <v>776</v>
      </c>
      <c r="D319" s="499" t="s">
        <v>135</v>
      </c>
      <c r="E319" s="499"/>
      <c r="F319" s="500">
        <v>1829461.53</v>
      </c>
      <c r="G319" s="500"/>
      <c r="H319" s="438">
        <v>1829461.53</v>
      </c>
      <c r="I319" s="438">
        <v>1024811.53</v>
      </c>
      <c r="J319" s="438">
        <v>784644</v>
      </c>
      <c r="K319" s="438">
        <v>240167.53</v>
      </c>
      <c r="L319" s="438">
        <v>0</v>
      </c>
      <c r="M319" s="438">
        <v>804650</v>
      </c>
      <c r="N319" s="438">
        <v>0</v>
      </c>
      <c r="O319" s="438">
        <v>0</v>
      </c>
      <c r="P319" s="438">
        <v>0</v>
      </c>
      <c r="Q319" s="438">
        <v>0</v>
      </c>
      <c r="R319" s="438">
        <v>0</v>
      </c>
      <c r="S319" s="438">
        <v>0</v>
      </c>
      <c r="T319" s="438">
        <v>0</v>
      </c>
      <c r="U319" s="500">
        <v>0</v>
      </c>
      <c r="V319" s="500"/>
    </row>
    <row r="320" spans="1:22" s="439" customFormat="1" ht="12" customHeight="1">
      <c r="A320" s="437" t="s">
        <v>776</v>
      </c>
      <c r="B320" s="437" t="s">
        <v>852</v>
      </c>
      <c r="C320" s="437" t="s">
        <v>776</v>
      </c>
      <c r="D320" s="499" t="s">
        <v>191</v>
      </c>
      <c r="E320" s="499"/>
      <c r="F320" s="500">
        <v>129600</v>
      </c>
      <c r="G320" s="500"/>
      <c r="H320" s="438">
        <v>129600</v>
      </c>
      <c r="I320" s="438">
        <v>129600</v>
      </c>
      <c r="J320" s="438">
        <v>0</v>
      </c>
      <c r="K320" s="438">
        <v>129600</v>
      </c>
      <c r="L320" s="438">
        <v>0</v>
      </c>
      <c r="M320" s="438">
        <v>0</v>
      </c>
      <c r="N320" s="438">
        <v>0</v>
      </c>
      <c r="O320" s="438">
        <v>0</v>
      </c>
      <c r="P320" s="438">
        <v>0</v>
      </c>
      <c r="Q320" s="438">
        <v>0</v>
      </c>
      <c r="R320" s="438">
        <v>0</v>
      </c>
      <c r="S320" s="438">
        <v>0</v>
      </c>
      <c r="T320" s="438">
        <v>0</v>
      </c>
      <c r="U320" s="500">
        <v>0</v>
      </c>
      <c r="V320" s="500"/>
    </row>
    <row r="321" spans="1:22" s="439" customFormat="1" ht="27.75" customHeight="1">
      <c r="A321" s="437" t="s">
        <v>776</v>
      </c>
      <c r="B321" s="437" t="s">
        <v>776</v>
      </c>
      <c r="C321" s="437" t="s">
        <v>838</v>
      </c>
      <c r="D321" s="499" t="s">
        <v>395</v>
      </c>
      <c r="E321" s="499"/>
      <c r="F321" s="500">
        <v>129600</v>
      </c>
      <c r="G321" s="500"/>
      <c r="H321" s="438">
        <v>129600</v>
      </c>
      <c r="I321" s="438">
        <v>129600</v>
      </c>
      <c r="J321" s="438">
        <v>0</v>
      </c>
      <c r="K321" s="438">
        <v>129600</v>
      </c>
      <c r="L321" s="438">
        <v>0</v>
      </c>
      <c r="M321" s="438">
        <v>0</v>
      </c>
      <c r="N321" s="438">
        <v>0</v>
      </c>
      <c r="O321" s="438">
        <v>0</v>
      </c>
      <c r="P321" s="438">
        <v>0</v>
      </c>
      <c r="Q321" s="438">
        <v>0</v>
      </c>
      <c r="R321" s="438">
        <v>0</v>
      </c>
      <c r="S321" s="438">
        <v>0</v>
      </c>
      <c r="T321" s="438">
        <v>0</v>
      </c>
      <c r="U321" s="500">
        <v>0</v>
      </c>
      <c r="V321" s="500"/>
    </row>
    <row r="322" spans="1:22" s="439" customFormat="1" ht="19.5" customHeight="1">
      <c r="A322" s="437" t="s">
        <v>776</v>
      </c>
      <c r="B322" s="437" t="s">
        <v>853</v>
      </c>
      <c r="C322" s="437" t="s">
        <v>776</v>
      </c>
      <c r="D322" s="499" t="s">
        <v>374</v>
      </c>
      <c r="E322" s="499"/>
      <c r="F322" s="500">
        <v>2500</v>
      </c>
      <c r="G322" s="500"/>
      <c r="H322" s="438">
        <v>2500</v>
      </c>
      <c r="I322" s="438">
        <v>2500</v>
      </c>
      <c r="J322" s="438">
        <v>0</v>
      </c>
      <c r="K322" s="438">
        <v>2500</v>
      </c>
      <c r="L322" s="438">
        <v>0</v>
      </c>
      <c r="M322" s="438">
        <v>0</v>
      </c>
      <c r="N322" s="438">
        <v>0</v>
      </c>
      <c r="O322" s="438">
        <v>0</v>
      </c>
      <c r="P322" s="438">
        <v>0</v>
      </c>
      <c r="Q322" s="438">
        <v>0</v>
      </c>
      <c r="R322" s="438">
        <v>0</v>
      </c>
      <c r="S322" s="438">
        <v>0</v>
      </c>
      <c r="T322" s="438">
        <v>0</v>
      </c>
      <c r="U322" s="500">
        <v>0</v>
      </c>
      <c r="V322" s="500"/>
    </row>
    <row r="323" spans="1:22" s="439" customFormat="1" ht="12.75" customHeight="1">
      <c r="A323" s="437" t="s">
        <v>776</v>
      </c>
      <c r="B323" s="437" t="s">
        <v>776</v>
      </c>
      <c r="C323" s="437" t="s">
        <v>785</v>
      </c>
      <c r="D323" s="499" t="s">
        <v>388</v>
      </c>
      <c r="E323" s="499"/>
      <c r="F323" s="500">
        <v>1600</v>
      </c>
      <c r="G323" s="500"/>
      <c r="H323" s="438">
        <v>1600</v>
      </c>
      <c r="I323" s="438">
        <v>1600</v>
      </c>
      <c r="J323" s="438">
        <v>0</v>
      </c>
      <c r="K323" s="438">
        <v>1600</v>
      </c>
      <c r="L323" s="438">
        <v>0</v>
      </c>
      <c r="M323" s="438">
        <v>0</v>
      </c>
      <c r="N323" s="438">
        <v>0</v>
      </c>
      <c r="O323" s="438">
        <v>0</v>
      </c>
      <c r="P323" s="438">
        <v>0</v>
      </c>
      <c r="Q323" s="438">
        <v>0</v>
      </c>
      <c r="R323" s="438">
        <v>0</v>
      </c>
      <c r="S323" s="438">
        <v>0</v>
      </c>
      <c r="T323" s="438">
        <v>0</v>
      </c>
      <c r="U323" s="500">
        <v>0</v>
      </c>
      <c r="V323" s="500"/>
    </row>
    <row r="324" spans="1:22" s="439" customFormat="1" ht="12.75" customHeight="1">
      <c r="A324" s="437" t="s">
        <v>776</v>
      </c>
      <c r="B324" s="437" t="s">
        <v>776</v>
      </c>
      <c r="C324" s="437" t="s">
        <v>801</v>
      </c>
      <c r="D324" s="499" t="s">
        <v>409</v>
      </c>
      <c r="E324" s="499"/>
      <c r="F324" s="500">
        <v>400</v>
      </c>
      <c r="G324" s="500"/>
      <c r="H324" s="438">
        <v>400</v>
      </c>
      <c r="I324" s="438">
        <v>400</v>
      </c>
      <c r="J324" s="438">
        <v>0</v>
      </c>
      <c r="K324" s="438">
        <v>400</v>
      </c>
      <c r="L324" s="438">
        <v>0</v>
      </c>
      <c r="M324" s="438">
        <v>0</v>
      </c>
      <c r="N324" s="438">
        <v>0</v>
      </c>
      <c r="O324" s="438">
        <v>0</v>
      </c>
      <c r="P324" s="438">
        <v>0</v>
      </c>
      <c r="Q324" s="438">
        <v>0</v>
      </c>
      <c r="R324" s="438">
        <v>0</v>
      </c>
      <c r="S324" s="438">
        <v>0</v>
      </c>
      <c r="T324" s="438">
        <v>0</v>
      </c>
      <c r="U324" s="500">
        <v>0</v>
      </c>
      <c r="V324" s="500"/>
    </row>
    <row r="325" spans="1:22" s="439" customFormat="1" ht="12.75" customHeight="1">
      <c r="A325" s="437" t="s">
        <v>776</v>
      </c>
      <c r="B325" s="437" t="s">
        <v>776</v>
      </c>
      <c r="C325" s="437" t="s">
        <v>779</v>
      </c>
      <c r="D325" s="499" t="s">
        <v>301</v>
      </c>
      <c r="E325" s="499"/>
      <c r="F325" s="500">
        <v>500</v>
      </c>
      <c r="G325" s="500"/>
      <c r="H325" s="438">
        <v>500</v>
      </c>
      <c r="I325" s="438">
        <v>500</v>
      </c>
      <c r="J325" s="438">
        <v>0</v>
      </c>
      <c r="K325" s="438">
        <v>500</v>
      </c>
      <c r="L325" s="438">
        <v>0</v>
      </c>
      <c r="M325" s="438">
        <v>0</v>
      </c>
      <c r="N325" s="438">
        <v>0</v>
      </c>
      <c r="O325" s="438">
        <v>0</v>
      </c>
      <c r="P325" s="438">
        <v>0</v>
      </c>
      <c r="Q325" s="438">
        <v>0</v>
      </c>
      <c r="R325" s="438">
        <v>0</v>
      </c>
      <c r="S325" s="438">
        <v>0</v>
      </c>
      <c r="T325" s="438">
        <v>0</v>
      </c>
      <c r="U325" s="500">
        <v>0</v>
      </c>
      <c r="V325" s="500"/>
    </row>
    <row r="326" spans="1:22" s="439" customFormat="1" ht="45" customHeight="1">
      <c r="A326" s="437" t="s">
        <v>776</v>
      </c>
      <c r="B326" s="437" t="s">
        <v>138</v>
      </c>
      <c r="C326" s="437" t="s">
        <v>776</v>
      </c>
      <c r="D326" s="499" t="s">
        <v>595</v>
      </c>
      <c r="E326" s="499"/>
      <c r="F326" s="500">
        <v>21400</v>
      </c>
      <c r="G326" s="500"/>
      <c r="H326" s="438">
        <v>21400</v>
      </c>
      <c r="I326" s="438">
        <v>21400</v>
      </c>
      <c r="J326" s="438">
        <v>0</v>
      </c>
      <c r="K326" s="438">
        <v>21400</v>
      </c>
      <c r="L326" s="438">
        <v>0</v>
      </c>
      <c r="M326" s="438">
        <v>0</v>
      </c>
      <c r="N326" s="438">
        <v>0</v>
      </c>
      <c r="O326" s="438">
        <v>0</v>
      </c>
      <c r="P326" s="438">
        <v>0</v>
      </c>
      <c r="Q326" s="438">
        <v>0</v>
      </c>
      <c r="R326" s="438">
        <v>0</v>
      </c>
      <c r="S326" s="438">
        <v>0</v>
      </c>
      <c r="T326" s="438">
        <v>0</v>
      </c>
      <c r="U326" s="500">
        <v>0</v>
      </c>
      <c r="V326" s="500"/>
    </row>
    <row r="327" spans="1:22" s="439" customFormat="1" ht="11.25" customHeight="1">
      <c r="A327" s="437" t="s">
        <v>776</v>
      </c>
      <c r="B327" s="437" t="s">
        <v>776</v>
      </c>
      <c r="C327" s="437" t="s">
        <v>854</v>
      </c>
      <c r="D327" s="499" t="s">
        <v>397</v>
      </c>
      <c r="E327" s="499"/>
      <c r="F327" s="500">
        <v>21400</v>
      </c>
      <c r="G327" s="500"/>
      <c r="H327" s="438">
        <v>21400</v>
      </c>
      <c r="I327" s="438">
        <v>21400</v>
      </c>
      <c r="J327" s="438">
        <v>0</v>
      </c>
      <c r="K327" s="438">
        <v>21400</v>
      </c>
      <c r="L327" s="438">
        <v>0</v>
      </c>
      <c r="M327" s="438">
        <v>0</v>
      </c>
      <c r="N327" s="438">
        <v>0</v>
      </c>
      <c r="O327" s="438">
        <v>0</v>
      </c>
      <c r="P327" s="438">
        <v>0</v>
      </c>
      <c r="Q327" s="438">
        <v>0</v>
      </c>
      <c r="R327" s="438">
        <v>0</v>
      </c>
      <c r="S327" s="438">
        <v>0</v>
      </c>
      <c r="T327" s="438">
        <v>0</v>
      </c>
      <c r="U327" s="500">
        <v>0</v>
      </c>
      <c r="V327" s="500"/>
    </row>
    <row r="328" spans="1:6" s="408" customFormat="1" ht="9.75" customHeight="1">
      <c r="A328" s="502" t="s">
        <v>776</v>
      </c>
      <c r="B328" s="502"/>
      <c r="C328" s="502"/>
      <c r="D328" s="502"/>
      <c r="E328" s="503" t="s">
        <v>776</v>
      </c>
      <c r="F328" s="503"/>
    </row>
    <row r="329" spans="1:22" s="408" customFormat="1" ht="13.5" customHeight="1">
      <c r="A329" s="498" t="s">
        <v>32</v>
      </c>
      <c r="B329" s="498" t="s">
        <v>33</v>
      </c>
      <c r="C329" s="498" t="s">
        <v>34</v>
      </c>
      <c r="D329" s="498" t="s">
        <v>35</v>
      </c>
      <c r="E329" s="498"/>
      <c r="F329" s="498" t="s">
        <v>161</v>
      </c>
      <c r="G329" s="498"/>
      <c r="H329" s="498" t="s">
        <v>758</v>
      </c>
      <c r="I329" s="498"/>
      <c r="J329" s="498"/>
      <c r="K329" s="498"/>
      <c r="L329" s="498"/>
      <c r="M329" s="498"/>
      <c r="N329" s="498"/>
      <c r="O329" s="498"/>
      <c r="P329" s="498"/>
      <c r="Q329" s="498"/>
      <c r="R329" s="498"/>
      <c r="S329" s="498"/>
      <c r="T329" s="498"/>
      <c r="U329" s="498"/>
      <c r="V329" s="498"/>
    </row>
    <row r="330" spans="1:22" s="408" customFormat="1" ht="13.5" customHeight="1">
      <c r="A330" s="498"/>
      <c r="B330" s="498"/>
      <c r="C330" s="498"/>
      <c r="D330" s="498"/>
      <c r="E330" s="498"/>
      <c r="F330" s="498"/>
      <c r="G330" s="498"/>
      <c r="H330" s="498" t="s">
        <v>413</v>
      </c>
      <c r="I330" s="498" t="s">
        <v>162</v>
      </c>
      <c r="J330" s="498"/>
      <c r="K330" s="498"/>
      <c r="L330" s="498"/>
      <c r="M330" s="498"/>
      <c r="N330" s="498"/>
      <c r="O330" s="498"/>
      <c r="P330" s="498"/>
      <c r="Q330" s="498" t="s">
        <v>163</v>
      </c>
      <c r="R330" s="498" t="s">
        <v>162</v>
      </c>
      <c r="S330" s="498"/>
      <c r="T330" s="498"/>
      <c r="U330" s="498"/>
      <c r="V330" s="498"/>
    </row>
    <row r="331" spans="1:22" s="408" customFormat="1" ht="6.75" customHeight="1">
      <c r="A331" s="498"/>
      <c r="B331" s="498"/>
      <c r="C331" s="498"/>
      <c r="D331" s="498"/>
      <c r="E331" s="498"/>
      <c r="F331" s="498"/>
      <c r="G331" s="498"/>
      <c r="H331" s="498"/>
      <c r="I331" s="498" t="s">
        <v>166</v>
      </c>
      <c r="J331" s="498" t="s">
        <v>162</v>
      </c>
      <c r="K331" s="498"/>
      <c r="L331" s="498" t="s">
        <v>167</v>
      </c>
      <c r="M331" s="498" t="s">
        <v>168</v>
      </c>
      <c r="N331" s="498" t="s">
        <v>169</v>
      </c>
      <c r="O331" s="498" t="s">
        <v>759</v>
      </c>
      <c r="P331" s="498" t="s">
        <v>760</v>
      </c>
      <c r="Q331" s="498"/>
      <c r="R331" s="498" t="s">
        <v>164</v>
      </c>
      <c r="S331" s="422" t="s">
        <v>165</v>
      </c>
      <c r="T331" s="498" t="s">
        <v>761</v>
      </c>
      <c r="U331" s="498" t="s">
        <v>762</v>
      </c>
      <c r="V331" s="498"/>
    </row>
    <row r="332" spans="1:22" s="408" customFormat="1" ht="45" customHeight="1">
      <c r="A332" s="498"/>
      <c r="B332" s="498"/>
      <c r="C332" s="498"/>
      <c r="D332" s="498"/>
      <c r="E332" s="498"/>
      <c r="F332" s="498"/>
      <c r="G332" s="498"/>
      <c r="H332" s="498"/>
      <c r="I332" s="498"/>
      <c r="J332" s="422" t="s">
        <v>171</v>
      </c>
      <c r="K332" s="422" t="s">
        <v>172</v>
      </c>
      <c r="L332" s="498"/>
      <c r="M332" s="498"/>
      <c r="N332" s="498"/>
      <c r="O332" s="498"/>
      <c r="P332" s="498"/>
      <c r="Q332" s="498"/>
      <c r="R332" s="498"/>
      <c r="S332" s="422" t="s">
        <v>170</v>
      </c>
      <c r="T332" s="498"/>
      <c r="U332" s="498"/>
      <c r="V332" s="498"/>
    </row>
    <row r="333" spans="1:22" s="436" customFormat="1" ht="6.75" customHeight="1">
      <c r="A333" s="422" t="s">
        <v>36</v>
      </c>
      <c r="B333" s="422" t="s">
        <v>37</v>
      </c>
      <c r="C333" s="422" t="s">
        <v>38</v>
      </c>
      <c r="D333" s="498" t="s">
        <v>39</v>
      </c>
      <c r="E333" s="498"/>
      <c r="F333" s="498" t="s">
        <v>40</v>
      </c>
      <c r="G333" s="498"/>
      <c r="H333" s="422" t="s">
        <v>763</v>
      </c>
      <c r="I333" s="422" t="s">
        <v>764</v>
      </c>
      <c r="J333" s="422" t="s">
        <v>765</v>
      </c>
      <c r="K333" s="422" t="s">
        <v>766</v>
      </c>
      <c r="L333" s="422" t="s">
        <v>767</v>
      </c>
      <c r="M333" s="422" t="s">
        <v>768</v>
      </c>
      <c r="N333" s="422" t="s">
        <v>769</v>
      </c>
      <c r="O333" s="422" t="s">
        <v>770</v>
      </c>
      <c r="P333" s="422" t="s">
        <v>771</v>
      </c>
      <c r="Q333" s="422" t="s">
        <v>772</v>
      </c>
      <c r="R333" s="422" t="s">
        <v>773</v>
      </c>
      <c r="S333" s="422" t="s">
        <v>774</v>
      </c>
      <c r="T333" s="422" t="s">
        <v>775</v>
      </c>
      <c r="U333" s="501" t="s">
        <v>776</v>
      </c>
      <c r="V333" s="501"/>
    </row>
    <row r="334" spans="1:22" s="439" customFormat="1" ht="24.75" customHeight="1">
      <c r="A334" s="437" t="s">
        <v>776</v>
      </c>
      <c r="B334" s="437" t="s">
        <v>140</v>
      </c>
      <c r="C334" s="437" t="s">
        <v>776</v>
      </c>
      <c r="D334" s="499" t="s">
        <v>433</v>
      </c>
      <c r="E334" s="499"/>
      <c r="F334" s="500">
        <v>502400</v>
      </c>
      <c r="G334" s="500"/>
      <c r="H334" s="438">
        <v>502400</v>
      </c>
      <c r="I334" s="438">
        <v>0</v>
      </c>
      <c r="J334" s="438">
        <v>0</v>
      </c>
      <c r="K334" s="438">
        <v>0</v>
      </c>
      <c r="L334" s="438">
        <v>0</v>
      </c>
      <c r="M334" s="438">
        <v>502400</v>
      </c>
      <c r="N334" s="438">
        <v>0</v>
      </c>
      <c r="O334" s="438">
        <v>0</v>
      </c>
      <c r="P334" s="438">
        <v>0</v>
      </c>
      <c r="Q334" s="438">
        <v>0</v>
      </c>
      <c r="R334" s="438">
        <v>0</v>
      </c>
      <c r="S334" s="438">
        <v>0</v>
      </c>
      <c r="T334" s="438">
        <v>0</v>
      </c>
      <c r="U334" s="500">
        <v>0</v>
      </c>
      <c r="V334" s="500"/>
    </row>
    <row r="335" spans="1:22" s="439" customFormat="1" ht="10.5" customHeight="1">
      <c r="A335" s="437" t="s">
        <v>776</v>
      </c>
      <c r="B335" s="437" t="s">
        <v>776</v>
      </c>
      <c r="C335" s="437" t="s">
        <v>855</v>
      </c>
      <c r="D335" s="499" t="s">
        <v>396</v>
      </c>
      <c r="E335" s="499"/>
      <c r="F335" s="500">
        <v>502400</v>
      </c>
      <c r="G335" s="500"/>
      <c r="H335" s="438">
        <v>502400</v>
      </c>
      <c r="I335" s="438">
        <v>0</v>
      </c>
      <c r="J335" s="438">
        <v>0</v>
      </c>
      <c r="K335" s="438">
        <v>0</v>
      </c>
      <c r="L335" s="438">
        <v>0</v>
      </c>
      <c r="M335" s="438">
        <v>502400</v>
      </c>
      <c r="N335" s="438">
        <v>0</v>
      </c>
      <c r="O335" s="438">
        <v>0</v>
      </c>
      <c r="P335" s="438">
        <v>0</v>
      </c>
      <c r="Q335" s="438">
        <v>0</v>
      </c>
      <c r="R335" s="438">
        <v>0</v>
      </c>
      <c r="S335" s="438">
        <v>0</v>
      </c>
      <c r="T335" s="438">
        <v>0</v>
      </c>
      <c r="U335" s="500">
        <v>0</v>
      </c>
      <c r="V335" s="500"/>
    </row>
    <row r="336" spans="1:22" s="439" customFormat="1" ht="10.5" customHeight="1">
      <c r="A336" s="437" t="s">
        <v>776</v>
      </c>
      <c r="B336" s="437" t="s">
        <v>856</v>
      </c>
      <c r="C336" s="437" t="s">
        <v>776</v>
      </c>
      <c r="D336" s="499" t="s">
        <v>192</v>
      </c>
      <c r="E336" s="499"/>
      <c r="F336" s="500">
        <v>36000</v>
      </c>
      <c r="G336" s="500"/>
      <c r="H336" s="438">
        <v>36000</v>
      </c>
      <c r="I336" s="438">
        <v>0</v>
      </c>
      <c r="J336" s="438">
        <v>0</v>
      </c>
      <c r="K336" s="438">
        <v>0</v>
      </c>
      <c r="L336" s="438">
        <v>0</v>
      </c>
      <c r="M336" s="438">
        <v>36000</v>
      </c>
      <c r="N336" s="438">
        <v>0</v>
      </c>
      <c r="O336" s="438">
        <v>0</v>
      </c>
      <c r="P336" s="438">
        <v>0</v>
      </c>
      <c r="Q336" s="438">
        <v>0</v>
      </c>
      <c r="R336" s="438">
        <v>0</v>
      </c>
      <c r="S336" s="438">
        <v>0</v>
      </c>
      <c r="T336" s="438">
        <v>0</v>
      </c>
      <c r="U336" s="500">
        <v>0</v>
      </c>
      <c r="V336" s="500"/>
    </row>
    <row r="337" spans="1:22" s="439" customFormat="1" ht="10.5" customHeight="1">
      <c r="A337" s="437" t="s">
        <v>776</v>
      </c>
      <c r="B337" s="437" t="s">
        <v>776</v>
      </c>
      <c r="C337" s="437" t="s">
        <v>855</v>
      </c>
      <c r="D337" s="499" t="s">
        <v>396</v>
      </c>
      <c r="E337" s="499"/>
      <c r="F337" s="500">
        <v>36000</v>
      </c>
      <c r="G337" s="500"/>
      <c r="H337" s="438">
        <v>36000</v>
      </c>
      <c r="I337" s="438">
        <v>0</v>
      </c>
      <c r="J337" s="438">
        <v>0</v>
      </c>
      <c r="K337" s="438">
        <v>0</v>
      </c>
      <c r="L337" s="438">
        <v>0</v>
      </c>
      <c r="M337" s="438">
        <v>36000</v>
      </c>
      <c r="N337" s="438">
        <v>0</v>
      </c>
      <c r="O337" s="438">
        <v>0</v>
      </c>
      <c r="P337" s="438">
        <v>0</v>
      </c>
      <c r="Q337" s="438">
        <v>0</v>
      </c>
      <c r="R337" s="438">
        <v>0</v>
      </c>
      <c r="S337" s="438">
        <v>0</v>
      </c>
      <c r="T337" s="438">
        <v>0</v>
      </c>
      <c r="U337" s="500">
        <v>0</v>
      </c>
      <c r="V337" s="500"/>
    </row>
    <row r="338" spans="1:22" s="439" customFormat="1" ht="10.5" customHeight="1">
      <c r="A338" s="437" t="s">
        <v>776</v>
      </c>
      <c r="B338" s="437" t="s">
        <v>141</v>
      </c>
      <c r="C338" s="437" t="s">
        <v>776</v>
      </c>
      <c r="D338" s="499" t="s">
        <v>142</v>
      </c>
      <c r="E338" s="499"/>
      <c r="F338" s="500">
        <v>167000</v>
      </c>
      <c r="G338" s="500"/>
      <c r="H338" s="438">
        <v>167000</v>
      </c>
      <c r="I338" s="438">
        <v>0</v>
      </c>
      <c r="J338" s="438">
        <v>0</v>
      </c>
      <c r="K338" s="438">
        <v>0</v>
      </c>
      <c r="L338" s="438">
        <v>0</v>
      </c>
      <c r="M338" s="438">
        <v>167000</v>
      </c>
      <c r="N338" s="438">
        <v>0</v>
      </c>
      <c r="O338" s="438">
        <v>0</v>
      </c>
      <c r="P338" s="438">
        <v>0</v>
      </c>
      <c r="Q338" s="438">
        <v>0</v>
      </c>
      <c r="R338" s="438">
        <v>0</v>
      </c>
      <c r="S338" s="438">
        <v>0</v>
      </c>
      <c r="T338" s="438">
        <v>0</v>
      </c>
      <c r="U338" s="500">
        <v>0</v>
      </c>
      <c r="V338" s="500"/>
    </row>
    <row r="339" spans="1:22" s="439" customFormat="1" ht="10.5" customHeight="1">
      <c r="A339" s="437" t="s">
        <v>776</v>
      </c>
      <c r="B339" s="437" t="s">
        <v>776</v>
      </c>
      <c r="C339" s="437" t="s">
        <v>855</v>
      </c>
      <c r="D339" s="499" t="s">
        <v>396</v>
      </c>
      <c r="E339" s="499"/>
      <c r="F339" s="500">
        <v>167000</v>
      </c>
      <c r="G339" s="500"/>
      <c r="H339" s="438">
        <v>167000</v>
      </c>
      <c r="I339" s="438">
        <v>0</v>
      </c>
      <c r="J339" s="438">
        <v>0</v>
      </c>
      <c r="K339" s="438">
        <v>0</v>
      </c>
      <c r="L339" s="438">
        <v>0</v>
      </c>
      <c r="M339" s="438">
        <v>167000</v>
      </c>
      <c r="N339" s="438">
        <v>0</v>
      </c>
      <c r="O339" s="438">
        <v>0</v>
      </c>
      <c r="P339" s="438">
        <v>0</v>
      </c>
      <c r="Q339" s="438">
        <v>0</v>
      </c>
      <c r="R339" s="438">
        <v>0</v>
      </c>
      <c r="S339" s="438">
        <v>0</v>
      </c>
      <c r="T339" s="438">
        <v>0</v>
      </c>
      <c r="U339" s="500">
        <v>0</v>
      </c>
      <c r="V339" s="500"/>
    </row>
    <row r="340" spans="1:22" s="439" customFormat="1" ht="10.5" customHeight="1">
      <c r="A340" s="437" t="s">
        <v>776</v>
      </c>
      <c r="B340" s="437" t="s">
        <v>143</v>
      </c>
      <c r="C340" s="437" t="s">
        <v>776</v>
      </c>
      <c r="D340" s="499" t="s">
        <v>144</v>
      </c>
      <c r="E340" s="499"/>
      <c r="F340" s="500">
        <v>701788.55</v>
      </c>
      <c r="G340" s="500"/>
      <c r="H340" s="438">
        <v>701788.55</v>
      </c>
      <c r="I340" s="438">
        <v>701538.55</v>
      </c>
      <c r="J340" s="438">
        <v>629920</v>
      </c>
      <c r="K340" s="438">
        <v>71618.55</v>
      </c>
      <c r="L340" s="438">
        <v>0</v>
      </c>
      <c r="M340" s="438">
        <v>250</v>
      </c>
      <c r="N340" s="438">
        <v>0</v>
      </c>
      <c r="O340" s="438">
        <v>0</v>
      </c>
      <c r="P340" s="438">
        <v>0</v>
      </c>
      <c r="Q340" s="438">
        <v>0</v>
      </c>
      <c r="R340" s="438">
        <v>0</v>
      </c>
      <c r="S340" s="438">
        <v>0</v>
      </c>
      <c r="T340" s="438">
        <v>0</v>
      </c>
      <c r="U340" s="500">
        <v>0</v>
      </c>
      <c r="V340" s="500"/>
    </row>
    <row r="341" spans="1:22" s="439" customFormat="1" ht="17.25" customHeight="1">
      <c r="A341" s="437" t="s">
        <v>776</v>
      </c>
      <c r="B341" s="437" t="s">
        <v>776</v>
      </c>
      <c r="C341" s="437" t="s">
        <v>803</v>
      </c>
      <c r="D341" s="499" t="s">
        <v>281</v>
      </c>
      <c r="E341" s="499"/>
      <c r="F341" s="500">
        <v>250</v>
      </c>
      <c r="G341" s="500"/>
      <c r="H341" s="438">
        <v>250</v>
      </c>
      <c r="I341" s="438">
        <v>0</v>
      </c>
      <c r="J341" s="438">
        <v>0</v>
      </c>
      <c r="K341" s="438">
        <v>0</v>
      </c>
      <c r="L341" s="438">
        <v>0</v>
      </c>
      <c r="M341" s="438">
        <v>250</v>
      </c>
      <c r="N341" s="438">
        <v>0</v>
      </c>
      <c r="O341" s="438">
        <v>0</v>
      </c>
      <c r="P341" s="438">
        <v>0</v>
      </c>
      <c r="Q341" s="438">
        <v>0</v>
      </c>
      <c r="R341" s="438">
        <v>0</v>
      </c>
      <c r="S341" s="438">
        <v>0</v>
      </c>
      <c r="T341" s="438">
        <v>0</v>
      </c>
      <c r="U341" s="500">
        <v>0</v>
      </c>
      <c r="V341" s="500"/>
    </row>
    <row r="342" spans="1:22" s="439" customFormat="1" ht="12.75" customHeight="1">
      <c r="A342" s="437" t="s">
        <v>776</v>
      </c>
      <c r="B342" s="437" t="s">
        <v>776</v>
      </c>
      <c r="C342" s="437" t="s">
        <v>795</v>
      </c>
      <c r="D342" s="499" t="s">
        <v>283</v>
      </c>
      <c r="E342" s="499"/>
      <c r="F342" s="500">
        <v>482000</v>
      </c>
      <c r="G342" s="500"/>
      <c r="H342" s="438">
        <v>482000</v>
      </c>
      <c r="I342" s="438">
        <v>482000</v>
      </c>
      <c r="J342" s="438">
        <v>482000</v>
      </c>
      <c r="K342" s="438">
        <v>0</v>
      </c>
      <c r="L342" s="438">
        <v>0</v>
      </c>
      <c r="M342" s="438">
        <v>0</v>
      </c>
      <c r="N342" s="438">
        <v>0</v>
      </c>
      <c r="O342" s="438">
        <v>0</v>
      </c>
      <c r="P342" s="438">
        <v>0</v>
      </c>
      <c r="Q342" s="438">
        <v>0</v>
      </c>
      <c r="R342" s="438">
        <v>0</v>
      </c>
      <c r="S342" s="438">
        <v>0</v>
      </c>
      <c r="T342" s="438">
        <v>0</v>
      </c>
      <c r="U342" s="500">
        <v>0</v>
      </c>
      <c r="V342" s="500"/>
    </row>
    <row r="343" spans="1:22" s="439" customFormat="1" ht="12.75" customHeight="1">
      <c r="A343" s="437" t="s">
        <v>776</v>
      </c>
      <c r="B343" s="437" t="s">
        <v>776</v>
      </c>
      <c r="C343" s="437" t="s">
        <v>804</v>
      </c>
      <c r="D343" s="499" t="s">
        <v>285</v>
      </c>
      <c r="E343" s="499"/>
      <c r="F343" s="500">
        <v>34220</v>
      </c>
      <c r="G343" s="500"/>
      <c r="H343" s="438">
        <v>34220</v>
      </c>
      <c r="I343" s="438">
        <v>34220</v>
      </c>
      <c r="J343" s="438">
        <v>34220</v>
      </c>
      <c r="K343" s="438">
        <v>0</v>
      </c>
      <c r="L343" s="438">
        <v>0</v>
      </c>
      <c r="M343" s="438">
        <v>0</v>
      </c>
      <c r="N343" s="438">
        <v>0</v>
      </c>
      <c r="O343" s="438">
        <v>0</v>
      </c>
      <c r="P343" s="438">
        <v>0</v>
      </c>
      <c r="Q343" s="438">
        <v>0</v>
      </c>
      <c r="R343" s="438">
        <v>0</v>
      </c>
      <c r="S343" s="438">
        <v>0</v>
      </c>
      <c r="T343" s="438">
        <v>0</v>
      </c>
      <c r="U343" s="500">
        <v>0</v>
      </c>
      <c r="V343" s="500"/>
    </row>
    <row r="344" spans="1:22" s="439" customFormat="1" ht="12.75" customHeight="1">
      <c r="A344" s="437" t="s">
        <v>776</v>
      </c>
      <c r="B344" s="437" t="s">
        <v>776</v>
      </c>
      <c r="C344" s="437" t="s">
        <v>777</v>
      </c>
      <c r="D344" s="499" t="s">
        <v>287</v>
      </c>
      <c r="E344" s="499"/>
      <c r="F344" s="500">
        <v>88900</v>
      </c>
      <c r="G344" s="500"/>
      <c r="H344" s="438">
        <v>88900</v>
      </c>
      <c r="I344" s="438">
        <v>88900</v>
      </c>
      <c r="J344" s="438">
        <v>88900</v>
      </c>
      <c r="K344" s="438">
        <v>0</v>
      </c>
      <c r="L344" s="438">
        <v>0</v>
      </c>
      <c r="M344" s="438">
        <v>0</v>
      </c>
      <c r="N344" s="438">
        <v>0</v>
      </c>
      <c r="O344" s="438">
        <v>0</v>
      </c>
      <c r="P344" s="438">
        <v>0</v>
      </c>
      <c r="Q344" s="438">
        <v>0</v>
      </c>
      <c r="R344" s="438">
        <v>0</v>
      </c>
      <c r="S344" s="438">
        <v>0</v>
      </c>
      <c r="T344" s="438">
        <v>0</v>
      </c>
      <c r="U344" s="500">
        <v>0</v>
      </c>
      <c r="V344" s="500"/>
    </row>
    <row r="345" spans="1:22" s="439" customFormat="1" ht="12.75" customHeight="1">
      <c r="A345" s="437" t="s">
        <v>776</v>
      </c>
      <c r="B345" s="437" t="s">
        <v>776</v>
      </c>
      <c r="C345" s="437" t="s">
        <v>796</v>
      </c>
      <c r="D345" s="499" t="s">
        <v>289</v>
      </c>
      <c r="E345" s="499"/>
      <c r="F345" s="500">
        <v>12800</v>
      </c>
      <c r="G345" s="500"/>
      <c r="H345" s="438">
        <v>12800</v>
      </c>
      <c r="I345" s="438">
        <v>12800</v>
      </c>
      <c r="J345" s="438">
        <v>12800</v>
      </c>
      <c r="K345" s="438">
        <v>0</v>
      </c>
      <c r="L345" s="438">
        <v>0</v>
      </c>
      <c r="M345" s="438">
        <v>0</v>
      </c>
      <c r="N345" s="438">
        <v>0</v>
      </c>
      <c r="O345" s="438">
        <v>0</v>
      </c>
      <c r="P345" s="438">
        <v>0</v>
      </c>
      <c r="Q345" s="438">
        <v>0</v>
      </c>
      <c r="R345" s="438">
        <v>0</v>
      </c>
      <c r="S345" s="438">
        <v>0</v>
      </c>
      <c r="T345" s="438">
        <v>0</v>
      </c>
      <c r="U345" s="500">
        <v>0</v>
      </c>
      <c r="V345" s="500"/>
    </row>
    <row r="346" spans="1:22" s="439" customFormat="1" ht="12.75" customHeight="1">
      <c r="A346" s="437" t="s">
        <v>776</v>
      </c>
      <c r="B346" s="437" t="s">
        <v>776</v>
      </c>
      <c r="C346" s="437" t="s">
        <v>778</v>
      </c>
      <c r="D346" s="499" t="s">
        <v>291</v>
      </c>
      <c r="E346" s="499"/>
      <c r="F346" s="500">
        <v>12000</v>
      </c>
      <c r="G346" s="500"/>
      <c r="H346" s="438">
        <v>12000</v>
      </c>
      <c r="I346" s="438">
        <v>12000</v>
      </c>
      <c r="J346" s="438">
        <v>12000</v>
      </c>
      <c r="K346" s="438">
        <v>0</v>
      </c>
      <c r="L346" s="438">
        <v>0</v>
      </c>
      <c r="M346" s="438">
        <v>0</v>
      </c>
      <c r="N346" s="438">
        <v>0</v>
      </c>
      <c r="O346" s="438">
        <v>0</v>
      </c>
      <c r="P346" s="438">
        <v>0</v>
      </c>
      <c r="Q346" s="438">
        <v>0</v>
      </c>
      <c r="R346" s="438">
        <v>0</v>
      </c>
      <c r="S346" s="438">
        <v>0</v>
      </c>
      <c r="T346" s="438">
        <v>0</v>
      </c>
      <c r="U346" s="500">
        <v>0</v>
      </c>
      <c r="V346" s="500"/>
    </row>
    <row r="347" spans="1:22" s="439" customFormat="1" ht="12.75" customHeight="1">
      <c r="A347" s="437" t="s">
        <v>776</v>
      </c>
      <c r="B347" s="437" t="s">
        <v>776</v>
      </c>
      <c r="C347" s="437" t="s">
        <v>785</v>
      </c>
      <c r="D347" s="499" t="s">
        <v>388</v>
      </c>
      <c r="E347" s="499"/>
      <c r="F347" s="500">
        <v>11700</v>
      </c>
      <c r="G347" s="500"/>
      <c r="H347" s="438">
        <v>11700</v>
      </c>
      <c r="I347" s="438">
        <v>11700</v>
      </c>
      <c r="J347" s="438">
        <v>0</v>
      </c>
      <c r="K347" s="438">
        <v>11700</v>
      </c>
      <c r="L347" s="438">
        <v>0</v>
      </c>
      <c r="M347" s="438">
        <v>0</v>
      </c>
      <c r="N347" s="438">
        <v>0</v>
      </c>
      <c r="O347" s="438">
        <v>0</v>
      </c>
      <c r="P347" s="438">
        <v>0</v>
      </c>
      <c r="Q347" s="438">
        <v>0</v>
      </c>
      <c r="R347" s="438">
        <v>0</v>
      </c>
      <c r="S347" s="438">
        <v>0</v>
      </c>
      <c r="T347" s="438">
        <v>0</v>
      </c>
      <c r="U347" s="500">
        <v>0</v>
      </c>
      <c r="V347" s="500"/>
    </row>
    <row r="348" spans="1:22" s="439" customFormat="1" ht="12.75" customHeight="1">
      <c r="A348" s="437" t="s">
        <v>776</v>
      </c>
      <c r="B348" s="437" t="s">
        <v>776</v>
      </c>
      <c r="C348" s="437" t="s">
        <v>783</v>
      </c>
      <c r="D348" s="499" t="s">
        <v>295</v>
      </c>
      <c r="E348" s="499"/>
      <c r="F348" s="500">
        <v>3500</v>
      </c>
      <c r="G348" s="500"/>
      <c r="H348" s="438">
        <v>3500</v>
      </c>
      <c r="I348" s="438">
        <v>3500</v>
      </c>
      <c r="J348" s="438">
        <v>0</v>
      </c>
      <c r="K348" s="438">
        <v>3500</v>
      </c>
      <c r="L348" s="438">
        <v>0</v>
      </c>
      <c r="M348" s="438">
        <v>0</v>
      </c>
      <c r="N348" s="438">
        <v>0</v>
      </c>
      <c r="O348" s="438">
        <v>0</v>
      </c>
      <c r="P348" s="438">
        <v>0</v>
      </c>
      <c r="Q348" s="438">
        <v>0</v>
      </c>
      <c r="R348" s="438">
        <v>0</v>
      </c>
      <c r="S348" s="438">
        <v>0</v>
      </c>
      <c r="T348" s="438">
        <v>0</v>
      </c>
      <c r="U348" s="500">
        <v>0</v>
      </c>
      <c r="V348" s="500"/>
    </row>
    <row r="349" spans="1:22" s="439" customFormat="1" ht="12.75" customHeight="1">
      <c r="A349" s="437" t="s">
        <v>776</v>
      </c>
      <c r="B349" s="437" t="s">
        <v>776</v>
      </c>
      <c r="C349" s="437" t="s">
        <v>807</v>
      </c>
      <c r="D349" s="499" t="s">
        <v>299</v>
      </c>
      <c r="E349" s="499"/>
      <c r="F349" s="500">
        <v>250</v>
      </c>
      <c r="G349" s="500"/>
      <c r="H349" s="438">
        <v>250</v>
      </c>
      <c r="I349" s="438">
        <v>250</v>
      </c>
      <c r="J349" s="438">
        <v>0</v>
      </c>
      <c r="K349" s="438">
        <v>250</v>
      </c>
      <c r="L349" s="438">
        <v>0</v>
      </c>
      <c r="M349" s="438">
        <v>0</v>
      </c>
      <c r="N349" s="438">
        <v>0</v>
      </c>
      <c r="O349" s="438">
        <v>0</v>
      </c>
      <c r="P349" s="438">
        <v>0</v>
      </c>
      <c r="Q349" s="438">
        <v>0</v>
      </c>
      <c r="R349" s="438">
        <v>0</v>
      </c>
      <c r="S349" s="438">
        <v>0</v>
      </c>
      <c r="T349" s="438">
        <v>0</v>
      </c>
      <c r="U349" s="500">
        <v>0</v>
      </c>
      <c r="V349" s="500"/>
    </row>
    <row r="350" spans="1:22" s="439" customFormat="1" ht="12.75" customHeight="1">
      <c r="A350" s="437" t="s">
        <v>776</v>
      </c>
      <c r="B350" s="437" t="s">
        <v>776</v>
      </c>
      <c r="C350" s="437" t="s">
        <v>779</v>
      </c>
      <c r="D350" s="499" t="s">
        <v>301</v>
      </c>
      <c r="E350" s="499"/>
      <c r="F350" s="500">
        <v>29000</v>
      </c>
      <c r="G350" s="500"/>
      <c r="H350" s="438">
        <v>29000</v>
      </c>
      <c r="I350" s="438">
        <v>29000</v>
      </c>
      <c r="J350" s="438">
        <v>0</v>
      </c>
      <c r="K350" s="438">
        <v>29000</v>
      </c>
      <c r="L350" s="438">
        <v>0</v>
      </c>
      <c r="M350" s="438">
        <v>0</v>
      </c>
      <c r="N350" s="438">
        <v>0</v>
      </c>
      <c r="O350" s="438">
        <v>0</v>
      </c>
      <c r="P350" s="438">
        <v>0</v>
      </c>
      <c r="Q350" s="438">
        <v>0</v>
      </c>
      <c r="R350" s="438">
        <v>0</v>
      </c>
      <c r="S350" s="438">
        <v>0</v>
      </c>
      <c r="T350" s="438">
        <v>0</v>
      </c>
      <c r="U350" s="500">
        <v>0</v>
      </c>
      <c r="V350" s="500"/>
    </row>
    <row r="351" spans="1:22" s="439" customFormat="1" ht="19.5" customHeight="1">
      <c r="A351" s="437" t="s">
        <v>776</v>
      </c>
      <c r="B351" s="437" t="s">
        <v>776</v>
      </c>
      <c r="C351" s="437" t="s">
        <v>808</v>
      </c>
      <c r="D351" s="499" t="s">
        <v>445</v>
      </c>
      <c r="E351" s="499"/>
      <c r="F351" s="500">
        <v>1500</v>
      </c>
      <c r="G351" s="500"/>
      <c r="H351" s="438">
        <v>1500</v>
      </c>
      <c r="I351" s="438">
        <v>1500</v>
      </c>
      <c r="J351" s="438">
        <v>0</v>
      </c>
      <c r="K351" s="438">
        <v>1500</v>
      </c>
      <c r="L351" s="438">
        <v>0</v>
      </c>
      <c r="M351" s="438">
        <v>0</v>
      </c>
      <c r="N351" s="438">
        <v>0</v>
      </c>
      <c r="O351" s="438">
        <v>0</v>
      </c>
      <c r="P351" s="438">
        <v>0</v>
      </c>
      <c r="Q351" s="438">
        <v>0</v>
      </c>
      <c r="R351" s="438">
        <v>0</v>
      </c>
      <c r="S351" s="438">
        <v>0</v>
      </c>
      <c r="T351" s="438">
        <v>0</v>
      </c>
      <c r="U351" s="500">
        <v>0</v>
      </c>
      <c r="V351" s="500"/>
    </row>
    <row r="352" spans="1:22" s="439" customFormat="1" ht="12.75" customHeight="1">
      <c r="A352" s="437" t="s">
        <v>776</v>
      </c>
      <c r="B352" s="437" t="s">
        <v>776</v>
      </c>
      <c r="C352" s="437" t="s">
        <v>802</v>
      </c>
      <c r="D352" s="499" t="s">
        <v>307</v>
      </c>
      <c r="E352" s="499"/>
      <c r="F352" s="500">
        <v>6900</v>
      </c>
      <c r="G352" s="500"/>
      <c r="H352" s="438">
        <v>6900</v>
      </c>
      <c r="I352" s="438">
        <v>6900</v>
      </c>
      <c r="J352" s="438">
        <v>0</v>
      </c>
      <c r="K352" s="438">
        <v>6900</v>
      </c>
      <c r="L352" s="438">
        <v>0</v>
      </c>
      <c r="M352" s="438">
        <v>0</v>
      </c>
      <c r="N352" s="438">
        <v>0</v>
      </c>
      <c r="O352" s="438">
        <v>0</v>
      </c>
      <c r="P352" s="438">
        <v>0</v>
      </c>
      <c r="Q352" s="438">
        <v>0</v>
      </c>
      <c r="R352" s="438">
        <v>0</v>
      </c>
      <c r="S352" s="438">
        <v>0</v>
      </c>
      <c r="T352" s="438">
        <v>0</v>
      </c>
      <c r="U352" s="500">
        <v>0</v>
      </c>
      <c r="V352" s="500"/>
    </row>
    <row r="353" spans="1:22" s="439" customFormat="1" ht="12.75" customHeight="1">
      <c r="A353" s="437" t="s">
        <v>776</v>
      </c>
      <c r="B353" s="437" t="s">
        <v>776</v>
      </c>
      <c r="C353" s="437" t="s">
        <v>782</v>
      </c>
      <c r="D353" s="499" t="s">
        <v>309</v>
      </c>
      <c r="E353" s="499"/>
      <c r="F353" s="500">
        <v>3200</v>
      </c>
      <c r="G353" s="500"/>
      <c r="H353" s="438">
        <v>3200</v>
      </c>
      <c r="I353" s="438">
        <v>3200</v>
      </c>
      <c r="J353" s="438">
        <v>0</v>
      </c>
      <c r="K353" s="438">
        <v>3200</v>
      </c>
      <c r="L353" s="438">
        <v>0</v>
      </c>
      <c r="M353" s="438">
        <v>0</v>
      </c>
      <c r="N353" s="438">
        <v>0</v>
      </c>
      <c r="O353" s="438">
        <v>0</v>
      </c>
      <c r="P353" s="438">
        <v>0</v>
      </c>
      <c r="Q353" s="438">
        <v>0</v>
      </c>
      <c r="R353" s="438">
        <v>0</v>
      </c>
      <c r="S353" s="438">
        <v>0</v>
      </c>
      <c r="T353" s="438">
        <v>0</v>
      </c>
      <c r="U353" s="500">
        <v>0</v>
      </c>
      <c r="V353" s="500"/>
    </row>
    <row r="354" spans="1:22" s="439" customFormat="1" ht="18.75" customHeight="1">
      <c r="A354" s="437" t="s">
        <v>776</v>
      </c>
      <c r="B354" s="437" t="s">
        <v>776</v>
      </c>
      <c r="C354" s="437" t="s">
        <v>809</v>
      </c>
      <c r="D354" s="499" t="s">
        <v>311</v>
      </c>
      <c r="E354" s="499"/>
      <c r="F354" s="500">
        <v>10868.55</v>
      </c>
      <c r="G354" s="500"/>
      <c r="H354" s="438">
        <v>10868.55</v>
      </c>
      <c r="I354" s="438">
        <v>10868.55</v>
      </c>
      <c r="J354" s="438">
        <v>0</v>
      </c>
      <c r="K354" s="438">
        <v>10868.55</v>
      </c>
      <c r="L354" s="438">
        <v>0</v>
      </c>
      <c r="M354" s="438">
        <v>0</v>
      </c>
      <c r="N354" s="438">
        <v>0</v>
      </c>
      <c r="O354" s="438">
        <v>0</v>
      </c>
      <c r="P354" s="438">
        <v>0</v>
      </c>
      <c r="Q354" s="438">
        <v>0</v>
      </c>
      <c r="R354" s="438">
        <v>0</v>
      </c>
      <c r="S354" s="438">
        <v>0</v>
      </c>
      <c r="T354" s="438">
        <v>0</v>
      </c>
      <c r="U354" s="500">
        <v>0</v>
      </c>
      <c r="V354" s="500"/>
    </row>
    <row r="355" spans="1:22" s="439" customFormat="1" ht="13.5" customHeight="1">
      <c r="A355" s="437" t="s">
        <v>776</v>
      </c>
      <c r="B355" s="437" t="s">
        <v>776</v>
      </c>
      <c r="C355" s="437" t="s">
        <v>857</v>
      </c>
      <c r="D355" s="499" t="s">
        <v>97</v>
      </c>
      <c r="E355" s="499"/>
      <c r="F355" s="500">
        <v>1100</v>
      </c>
      <c r="G355" s="500"/>
      <c r="H355" s="438">
        <v>1100</v>
      </c>
      <c r="I355" s="438">
        <v>1100</v>
      </c>
      <c r="J355" s="438">
        <v>0</v>
      </c>
      <c r="K355" s="438">
        <v>1100</v>
      </c>
      <c r="L355" s="438">
        <v>0</v>
      </c>
      <c r="M355" s="438">
        <v>0</v>
      </c>
      <c r="N355" s="438">
        <v>0</v>
      </c>
      <c r="O355" s="438">
        <v>0</v>
      </c>
      <c r="P355" s="438">
        <v>0</v>
      </c>
      <c r="Q355" s="438">
        <v>0</v>
      </c>
      <c r="R355" s="438">
        <v>0</v>
      </c>
      <c r="S355" s="438">
        <v>0</v>
      </c>
      <c r="T355" s="438">
        <v>0</v>
      </c>
      <c r="U355" s="500">
        <v>0</v>
      </c>
      <c r="V355" s="500"/>
    </row>
    <row r="356" spans="1:22" s="439" customFormat="1" ht="19.5" customHeight="1">
      <c r="A356" s="437" t="s">
        <v>776</v>
      </c>
      <c r="B356" s="437" t="s">
        <v>776</v>
      </c>
      <c r="C356" s="437" t="s">
        <v>810</v>
      </c>
      <c r="D356" s="499" t="s">
        <v>315</v>
      </c>
      <c r="E356" s="499"/>
      <c r="F356" s="500">
        <v>3600</v>
      </c>
      <c r="G356" s="500"/>
      <c r="H356" s="438">
        <v>3600</v>
      </c>
      <c r="I356" s="438">
        <v>3600</v>
      </c>
      <c r="J356" s="438">
        <v>0</v>
      </c>
      <c r="K356" s="438">
        <v>3600</v>
      </c>
      <c r="L356" s="438">
        <v>0</v>
      </c>
      <c r="M356" s="438">
        <v>0</v>
      </c>
      <c r="N356" s="438">
        <v>0</v>
      </c>
      <c r="O356" s="438">
        <v>0</v>
      </c>
      <c r="P356" s="438">
        <v>0</v>
      </c>
      <c r="Q356" s="438">
        <v>0</v>
      </c>
      <c r="R356" s="438">
        <v>0</v>
      </c>
      <c r="S356" s="438">
        <v>0</v>
      </c>
      <c r="T356" s="438">
        <v>0</v>
      </c>
      <c r="U356" s="500">
        <v>0</v>
      </c>
      <c r="V356" s="500"/>
    </row>
    <row r="357" spans="1:22" s="439" customFormat="1" ht="19.5" customHeight="1">
      <c r="A357" s="437" t="s">
        <v>776</v>
      </c>
      <c r="B357" s="437" t="s">
        <v>145</v>
      </c>
      <c r="C357" s="437" t="s">
        <v>776</v>
      </c>
      <c r="D357" s="499" t="s">
        <v>146</v>
      </c>
      <c r="E357" s="499"/>
      <c r="F357" s="500">
        <v>169772.98</v>
      </c>
      <c r="G357" s="500"/>
      <c r="H357" s="438">
        <v>169772.98</v>
      </c>
      <c r="I357" s="438">
        <v>169772.98</v>
      </c>
      <c r="J357" s="438">
        <v>154724</v>
      </c>
      <c r="K357" s="438">
        <v>15048.98</v>
      </c>
      <c r="L357" s="438">
        <v>0</v>
      </c>
      <c r="M357" s="438">
        <v>0</v>
      </c>
      <c r="N357" s="438">
        <v>0</v>
      </c>
      <c r="O357" s="438">
        <v>0</v>
      </c>
      <c r="P357" s="438">
        <v>0</v>
      </c>
      <c r="Q357" s="438">
        <v>0</v>
      </c>
      <c r="R357" s="438">
        <v>0</v>
      </c>
      <c r="S357" s="438">
        <v>0</v>
      </c>
      <c r="T357" s="438">
        <v>0</v>
      </c>
      <c r="U357" s="500">
        <v>0</v>
      </c>
      <c r="V357" s="500"/>
    </row>
    <row r="358" spans="1:22" s="439" customFormat="1" ht="12" customHeight="1">
      <c r="A358" s="437" t="s">
        <v>776</v>
      </c>
      <c r="B358" s="437" t="s">
        <v>776</v>
      </c>
      <c r="C358" s="437" t="s">
        <v>795</v>
      </c>
      <c r="D358" s="499" t="s">
        <v>283</v>
      </c>
      <c r="E358" s="499"/>
      <c r="F358" s="500">
        <v>108500</v>
      </c>
      <c r="G358" s="500"/>
      <c r="H358" s="438">
        <v>108500</v>
      </c>
      <c r="I358" s="438">
        <v>108500</v>
      </c>
      <c r="J358" s="438">
        <v>108500</v>
      </c>
      <c r="K358" s="438">
        <v>0</v>
      </c>
      <c r="L358" s="438">
        <v>0</v>
      </c>
      <c r="M358" s="438">
        <v>0</v>
      </c>
      <c r="N358" s="438">
        <v>0</v>
      </c>
      <c r="O358" s="438">
        <v>0</v>
      </c>
      <c r="P358" s="438">
        <v>0</v>
      </c>
      <c r="Q358" s="438">
        <v>0</v>
      </c>
      <c r="R358" s="438">
        <v>0</v>
      </c>
      <c r="S358" s="438">
        <v>0</v>
      </c>
      <c r="T358" s="438">
        <v>0</v>
      </c>
      <c r="U358" s="500">
        <v>0</v>
      </c>
      <c r="V358" s="500"/>
    </row>
    <row r="359" spans="1:22" s="439" customFormat="1" ht="12" customHeight="1">
      <c r="A359" s="437" t="s">
        <v>776</v>
      </c>
      <c r="B359" s="437" t="s">
        <v>776</v>
      </c>
      <c r="C359" s="437" t="s">
        <v>804</v>
      </c>
      <c r="D359" s="499" t="s">
        <v>285</v>
      </c>
      <c r="E359" s="499"/>
      <c r="F359" s="500">
        <v>7012</v>
      </c>
      <c r="G359" s="500"/>
      <c r="H359" s="438">
        <v>7012</v>
      </c>
      <c r="I359" s="438">
        <v>7012</v>
      </c>
      <c r="J359" s="438">
        <v>7012</v>
      </c>
      <c r="K359" s="438">
        <v>0</v>
      </c>
      <c r="L359" s="438">
        <v>0</v>
      </c>
      <c r="M359" s="438">
        <v>0</v>
      </c>
      <c r="N359" s="438">
        <v>0</v>
      </c>
      <c r="O359" s="438">
        <v>0</v>
      </c>
      <c r="P359" s="438">
        <v>0</v>
      </c>
      <c r="Q359" s="438">
        <v>0</v>
      </c>
      <c r="R359" s="438">
        <v>0</v>
      </c>
      <c r="S359" s="438">
        <v>0</v>
      </c>
      <c r="T359" s="438">
        <v>0</v>
      </c>
      <c r="U359" s="500">
        <v>0</v>
      </c>
      <c r="V359" s="500"/>
    </row>
    <row r="360" spans="1:22" s="439" customFormat="1" ht="12" customHeight="1">
      <c r="A360" s="437" t="s">
        <v>776</v>
      </c>
      <c r="B360" s="437" t="s">
        <v>776</v>
      </c>
      <c r="C360" s="437" t="s">
        <v>777</v>
      </c>
      <c r="D360" s="499" t="s">
        <v>287</v>
      </c>
      <c r="E360" s="499"/>
      <c r="F360" s="500">
        <v>22000</v>
      </c>
      <c r="G360" s="500"/>
      <c r="H360" s="438">
        <v>22000</v>
      </c>
      <c r="I360" s="438">
        <v>22000</v>
      </c>
      <c r="J360" s="438">
        <v>22000</v>
      </c>
      <c r="K360" s="438">
        <v>0</v>
      </c>
      <c r="L360" s="438">
        <v>0</v>
      </c>
      <c r="M360" s="438">
        <v>0</v>
      </c>
      <c r="N360" s="438">
        <v>0</v>
      </c>
      <c r="O360" s="438">
        <v>0</v>
      </c>
      <c r="P360" s="438">
        <v>0</v>
      </c>
      <c r="Q360" s="438">
        <v>0</v>
      </c>
      <c r="R360" s="438">
        <v>0</v>
      </c>
      <c r="S360" s="438">
        <v>0</v>
      </c>
      <c r="T360" s="438">
        <v>0</v>
      </c>
      <c r="U360" s="500">
        <v>0</v>
      </c>
      <c r="V360" s="500"/>
    </row>
    <row r="361" spans="1:22" s="439" customFormat="1" ht="12" customHeight="1">
      <c r="A361" s="437" t="s">
        <v>776</v>
      </c>
      <c r="B361" s="437" t="s">
        <v>776</v>
      </c>
      <c r="C361" s="437" t="s">
        <v>796</v>
      </c>
      <c r="D361" s="499" t="s">
        <v>289</v>
      </c>
      <c r="E361" s="499"/>
      <c r="F361" s="500">
        <v>3100</v>
      </c>
      <c r="G361" s="500"/>
      <c r="H361" s="438">
        <v>3100</v>
      </c>
      <c r="I361" s="438">
        <v>3100</v>
      </c>
      <c r="J361" s="438">
        <v>3100</v>
      </c>
      <c r="K361" s="438">
        <v>0</v>
      </c>
      <c r="L361" s="438">
        <v>0</v>
      </c>
      <c r="M361" s="438">
        <v>0</v>
      </c>
      <c r="N361" s="438">
        <v>0</v>
      </c>
      <c r="O361" s="438">
        <v>0</v>
      </c>
      <c r="P361" s="438">
        <v>0</v>
      </c>
      <c r="Q361" s="438">
        <v>0</v>
      </c>
      <c r="R361" s="438">
        <v>0</v>
      </c>
      <c r="S361" s="438">
        <v>0</v>
      </c>
      <c r="T361" s="438">
        <v>0</v>
      </c>
      <c r="U361" s="500">
        <v>0</v>
      </c>
      <c r="V361" s="500"/>
    </row>
    <row r="362" spans="1:22" s="439" customFormat="1" ht="12" customHeight="1">
      <c r="A362" s="437" t="s">
        <v>776</v>
      </c>
      <c r="B362" s="437" t="s">
        <v>776</v>
      </c>
      <c r="C362" s="437" t="s">
        <v>778</v>
      </c>
      <c r="D362" s="499" t="s">
        <v>291</v>
      </c>
      <c r="E362" s="499"/>
      <c r="F362" s="500">
        <v>14112</v>
      </c>
      <c r="G362" s="500"/>
      <c r="H362" s="438">
        <v>14112</v>
      </c>
      <c r="I362" s="438">
        <v>14112</v>
      </c>
      <c r="J362" s="438">
        <v>14112</v>
      </c>
      <c r="K362" s="438">
        <v>0</v>
      </c>
      <c r="L362" s="438">
        <v>0</v>
      </c>
      <c r="M362" s="438">
        <v>0</v>
      </c>
      <c r="N362" s="438">
        <v>0</v>
      </c>
      <c r="O362" s="438">
        <v>0</v>
      </c>
      <c r="P362" s="438">
        <v>0</v>
      </c>
      <c r="Q362" s="438">
        <v>0</v>
      </c>
      <c r="R362" s="438">
        <v>0</v>
      </c>
      <c r="S362" s="438">
        <v>0</v>
      </c>
      <c r="T362" s="438">
        <v>0</v>
      </c>
      <c r="U362" s="500">
        <v>0</v>
      </c>
      <c r="V362" s="500"/>
    </row>
    <row r="363" spans="1:22" s="439" customFormat="1" ht="12" customHeight="1">
      <c r="A363" s="437" t="s">
        <v>776</v>
      </c>
      <c r="B363" s="437" t="s">
        <v>776</v>
      </c>
      <c r="C363" s="437" t="s">
        <v>785</v>
      </c>
      <c r="D363" s="499" t="s">
        <v>388</v>
      </c>
      <c r="E363" s="499"/>
      <c r="F363" s="500">
        <v>250</v>
      </c>
      <c r="G363" s="500"/>
      <c r="H363" s="438">
        <v>250</v>
      </c>
      <c r="I363" s="438">
        <v>250</v>
      </c>
      <c r="J363" s="438">
        <v>0</v>
      </c>
      <c r="K363" s="438">
        <v>250</v>
      </c>
      <c r="L363" s="438">
        <v>0</v>
      </c>
      <c r="M363" s="438">
        <v>0</v>
      </c>
      <c r="N363" s="438">
        <v>0</v>
      </c>
      <c r="O363" s="438">
        <v>0</v>
      </c>
      <c r="P363" s="438">
        <v>0</v>
      </c>
      <c r="Q363" s="438">
        <v>0</v>
      </c>
      <c r="R363" s="438">
        <v>0</v>
      </c>
      <c r="S363" s="438">
        <v>0</v>
      </c>
      <c r="T363" s="438">
        <v>0</v>
      </c>
      <c r="U363" s="500">
        <v>0</v>
      </c>
      <c r="V363" s="500"/>
    </row>
    <row r="364" spans="1:22" s="439" customFormat="1" ht="12" customHeight="1">
      <c r="A364" s="437" t="s">
        <v>776</v>
      </c>
      <c r="B364" s="437" t="s">
        <v>776</v>
      </c>
      <c r="C364" s="437" t="s">
        <v>807</v>
      </c>
      <c r="D364" s="499" t="s">
        <v>299</v>
      </c>
      <c r="E364" s="499"/>
      <c r="F364" s="500">
        <v>142</v>
      </c>
      <c r="G364" s="500"/>
      <c r="H364" s="438">
        <v>142</v>
      </c>
      <c r="I364" s="438">
        <v>142</v>
      </c>
      <c r="J364" s="438">
        <v>0</v>
      </c>
      <c r="K364" s="438">
        <v>142</v>
      </c>
      <c r="L364" s="438">
        <v>0</v>
      </c>
      <c r="M364" s="438">
        <v>0</v>
      </c>
      <c r="N364" s="438">
        <v>0</v>
      </c>
      <c r="O364" s="438">
        <v>0</v>
      </c>
      <c r="P364" s="438">
        <v>0</v>
      </c>
      <c r="Q364" s="438">
        <v>0</v>
      </c>
      <c r="R364" s="438">
        <v>0</v>
      </c>
      <c r="S364" s="438">
        <v>0</v>
      </c>
      <c r="T364" s="438">
        <v>0</v>
      </c>
      <c r="U364" s="500">
        <v>0</v>
      </c>
      <c r="V364" s="500"/>
    </row>
    <row r="365" spans="1:22" s="439" customFormat="1" ht="12" customHeight="1">
      <c r="A365" s="437" t="s">
        <v>776</v>
      </c>
      <c r="B365" s="437" t="s">
        <v>776</v>
      </c>
      <c r="C365" s="437" t="s">
        <v>779</v>
      </c>
      <c r="D365" s="499" t="s">
        <v>301</v>
      </c>
      <c r="E365" s="499"/>
      <c r="F365" s="500">
        <v>100</v>
      </c>
      <c r="G365" s="500"/>
      <c r="H365" s="438">
        <v>100</v>
      </c>
      <c r="I365" s="438">
        <v>100</v>
      </c>
      <c r="J365" s="438">
        <v>0</v>
      </c>
      <c r="K365" s="438">
        <v>100</v>
      </c>
      <c r="L365" s="438">
        <v>0</v>
      </c>
      <c r="M365" s="438">
        <v>0</v>
      </c>
      <c r="N365" s="438">
        <v>0</v>
      </c>
      <c r="O365" s="438">
        <v>0</v>
      </c>
      <c r="P365" s="438">
        <v>0</v>
      </c>
      <c r="Q365" s="438">
        <v>0</v>
      </c>
      <c r="R365" s="438">
        <v>0</v>
      </c>
      <c r="S365" s="438">
        <v>0</v>
      </c>
      <c r="T365" s="438">
        <v>0</v>
      </c>
      <c r="U365" s="500">
        <v>0</v>
      </c>
      <c r="V365" s="500"/>
    </row>
    <row r="366" spans="1:22" s="439" customFormat="1" ht="12" customHeight="1">
      <c r="A366" s="437" t="s">
        <v>776</v>
      </c>
      <c r="B366" s="437" t="s">
        <v>776</v>
      </c>
      <c r="C366" s="437" t="s">
        <v>802</v>
      </c>
      <c r="D366" s="499" t="s">
        <v>307</v>
      </c>
      <c r="E366" s="499"/>
      <c r="F366" s="500">
        <v>11000</v>
      </c>
      <c r="G366" s="500"/>
      <c r="H366" s="438">
        <v>11000</v>
      </c>
      <c r="I366" s="438">
        <v>11000</v>
      </c>
      <c r="J366" s="438">
        <v>0</v>
      </c>
      <c r="K366" s="438">
        <v>11000</v>
      </c>
      <c r="L366" s="438">
        <v>0</v>
      </c>
      <c r="M366" s="438">
        <v>0</v>
      </c>
      <c r="N366" s="438">
        <v>0</v>
      </c>
      <c r="O366" s="438">
        <v>0</v>
      </c>
      <c r="P366" s="438">
        <v>0</v>
      </c>
      <c r="Q366" s="438">
        <v>0</v>
      </c>
      <c r="R366" s="438">
        <v>0</v>
      </c>
      <c r="S366" s="438">
        <v>0</v>
      </c>
      <c r="T366" s="438">
        <v>0</v>
      </c>
      <c r="U366" s="500">
        <v>0</v>
      </c>
      <c r="V366" s="500"/>
    </row>
    <row r="367" spans="1:22" s="439" customFormat="1" ht="18" customHeight="1">
      <c r="A367" s="437" t="s">
        <v>776</v>
      </c>
      <c r="B367" s="437" t="s">
        <v>776</v>
      </c>
      <c r="C367" s="437" t="s">
        <v>809</v>
      </c>
      <c r="D367" s="499" t="s">
        <v>311</v>
      </c>
      <c r="E367" s="499"/>
      <c r="F367" s="500">
        <v>3556.98</v>
      </c>
      <c r="G367" s="500"/>
      <c r="H367" s="438">
        <v>3556.98</v>
      </c>
      <c r="I367" s="438">
        <v>3556.98</v>
      </c>
      <c r="J367" s="438">
        <v>0</v>
      </c>
      <c r="K367" s="438">
        <v>3556.98</v>
      </c>
      <c r="L367" s="438">
        <v>0</v>
      </c>
      <c r="M367" s="438">
        <v>0</v>
      </c>
      <c r="N367" s="438">
        <v>0</v>
      </c>
      <c r="O367" s="438">
        <v>0</v>
      </c>
      <c r="P367" s="438">
        <v>0</v>
      </c>
      <c r="Q367" s="438">
        <v>0</v>
      </c>
      <c r="R367" s="438">
        <v>0</v>
      </c>
      <c r="S367" s="438">
        <v>0</v>
      </c>
      <c r="T367" s="438">
        <v>0</v>
      </c>
      <c r="U367" s="500">
        <v>0</v>
      </c>
      <c r="V367" s="500"/>
    </row>
    <row r="368" spans="1:6" s="408" customFormat="1" ht="9" customHeight="1">
      <c r="A368" s="502" t="s">
        <v>776</v>
      </c>
      <c r="B368" s="502"/>
      <c r="C368" s="502"/>
      <c r="D368" s="502"/>
      <c r="E368" s="503" t="s">
        <v>776</v>
      </c>
      <c r="F368" s="503"/>
    </row>
    <row r="369" spans="1:22" s="408" customFormat="1" ht="13.5" customHeight="1">
      <c r="A369" s="498" t="s">
        <v>32</v>
      </c>
      <c r="B369" s="498" t="s">
        <v>33</v>
      </c>
      <c r="C369" s="498" t="s">
        <v>34</v>
      </c>
      <c r="D369" s="498" t="s">
        <v>35</v>
      </c>
      <c r="E369" s="498"/>
      <c r="F369" s="498" t="s">
        <v>161</v>
      </c>
      <c r="G369" s="498"/>
      <c r="H369" s="498" t="s">
        <v>758</v>
      </c>
      <c r="I369" s="498"/>
      <c r="J369" s="498"/>
      <c r="K369" s="498"/>
      <c r="L369" s="498"/>
      <c r="M369" s="498"/>
      <c r="N369" s="498"/>
      <c r="O369" s="498"/>
      <c r="P369" s="498"/>
      <c r="Q369" s="498"/>
      <c r="R369" s="498"/>
      <c r="S369" s="498"/>
      <c r="T369" s="498"/>
      <c r="U369" s="498"/>
      <c r="V369" s="498"/>
    </row>
    <row r="370" spans="1:22" s="408" customFormat="1" ht="13.5" customHeight="1">
      <c r="A370" s="498"/>
      <c r="B370" s="498"/>
      <c r="C370" s="498"/>
      <c r="D370" s="498"/>
      <c r="E370" s="498"/>
      <c r="F370" s="498"/>
      <c r="G370" s="498"/>
      <c r="H370" s="498" t="s">
        <v>413</v>
      </c>
      <c r="I370" s="498" t="s">
        <v>162</v>
      </c>
      <c r="J370" s="498"/>
      <c r="K370" s="498"/>
      <c r="L370" s="498"/>
      <c r="M370" s="498"/>
      <c r="N370" s="498"/>
      <c r="O370" s="498"/>
      <c r="P370" s="498"/>
      <c r="Q370" s="498" t="s">
        <v>163</v>
      </c>
      <c r="R370" s="498" t="s">
        <v>162</v>
      </c>
      <c r="S370" s="498"/>
      <c r="T370" s="498"/>
      <c r="U370" s="498"/>
      <c r="V370" s="498"/>
    </row>
    <row r="371" spans="1:22" s="408" customFormat="1" ht="6.75" customHeight="1">
      <c r="A371" s="498"/>
      <c r="B371" s="498"/>
      <c r="C371" s="498"/>
      <c r="D371" s="498"/>
      <c r="E371" s="498"/>
      <c r="F371" s="498"/>
      <c r="G371" s="498"/>
      <c r="H371" s="498"/>
      <c r="I371" s="498" t="s">
        <v>166</v>
      </c>
      <c r="J371" s="498" t="s">
        <v>162</v>
      </c>
      <c r="K371" s="498"/>
      <c r="L371" s="498" t="s">
        <v>167</v>
      </c>
      <c r="M371" s="498" t="s">
        <v>168</v>
      </c>
      <c r="N371" s="498" t="s">
        <v>169</v>
      </c>
      <c r="O371" s="498" t="s">
        <v>759</v>
      </c>
      <c r="P371" s="498" t="s">
        <v>760</v>
      </c>
      <c r="Q371" s="498"/>
      <c r="R371" s="498" t="s">
        <v>164</v>
      </c>
      <c r="S371" s="422" t="s">
        <v>165</v>
      </c>
      <c r="T371" s="498" t="s">
        <v>761</v>
      </c>
      <c r="U371" s="498" t="s">
        <v>762</v>
      </c>
      <c r="V371" s="498"/>
    </row>
    <row r="372" spans="1:22" s="408" customFormat="1" ht="45" customHeight="1">
      <c r="A372" s="498"/>
      <c r="B372" s="498"/>
      <c r="C372" s="498"/>
      <c r="D372" s="498"/>
      <c r="E372" s="498"/>
      <c r="F372" s="498"/>
      <c r="G372" s="498"/>
      <c r="H372" s="498"/>
      <c r="I372" s="498"/>
      <c r="J372" s="422" t="s">
        <v>171</v>
      </c>
      <c r="K372" s="422" t="s">
        <v>172</v>
      </c>
      <c r="L372" s="498"/>
      <c r="M372" s="498"/>
      <c r="N372" s="498"/>
      <c r="O372" s="498"/>
      <c r="P372" s="498"/>
      <c r="Q372" s="498"/>
      <c r="R372" s="498"/>
      <c r="S372" s="422" t="s">
        <v>170</v>
      </c>
      <c r="T372" s="498"/>
      <c r="U372" s="498"/>
      <c r="V372" s="498"/>
    </row>
    <row r="373" spans="1:22" s="436" customFormat="1" ht="6.75" customHeight="1">
      <c r="A373" s="422" t="s">
        <v>36</v>
      </c>
      <c r="B373" s="422" t="s">
        <v>37</v>
      </c>
      <c r="C373" s="422" t="s">
        <v>38</v>
      </c>
      <c r="D373" s="498" t="s">
        <v>39</v>
      </c>
      <c r="E373" s="498"/>
      <c r="F373" s="498" t="s">
        <v>40</v>
      </c>
      <c r="G373" s="498"/>
      <c r="H373" s="422" t="s">
        <v>763</v>
      </c>
      <c r="I373" s="422" t="s">
        <v>764</v>
      </c>
      <c r="J373" s="422" t="s">
        <v>765</v>
      </c>
      <c r="K373" s="422" t="s">
        <v>766</v>
      </c>
      <c r="L373" s="422" t="s">
        <v>767</v>
      </c>
      <c r="M373" s="422" t="s">
        <v>768</v>
      </c>
      <c r="N373" s="422" t="s">
        <v>769</v>
      </c>
      <c r="O373" s="422" t="s">
        <v>770</v>
      </c>
      <c r="P373" s="422" t="s">
        <v>771</v>
      </c>
      <c r="Q373" s="422" t="s">
        <v>772</v>
      </c>
      <c r="R373" s="422" t="s">
        <v>773</v>
      </c>
      <c r="S373" s="422" t="s">
        <v>774</v>
      </c>
      <c r="T373" s="422" t="s">
        <v>775</v>
      </c>
      <c r="U373" s="501" t="s">
        <v>776</v>
      </c>
      <c r="V373" s="501"/>
    </row>
    <row r="374" spans="1:22" s="439" customFormat="1" ht="12.75" customHeight="1">
      <c r="A374" s="437" t="s">
        <v>776</v>
      </c>
      <c r="B374" s="437" t="s">
        <v>435</v>
      </c>
      <c r="C374" s="437" t="s">
        <v>776</v>
      </c>
      <c r="D374" s="499" t="s">
        <v>436</v>
      </c>
      <c r="E374" s="499"/>
      <c r="F374" s="500">
        <v>99000</v>
      </c>
      <c r="G374" s="500"/>
      <c r="H374" s="438">
        <v>99000</v>
      </c>
      <c r="I374" s="438">
        <v>0</v>
      </c>
      <c r="J374" s="438">
        <v>0</v>
      </c>
      <c r="K374" s="438">
        <v>0</v>
      </c>
      <c r="L374" s="438">
        <v>0</v>
      </c>
      <c r="M374" s="438">
        <v>99000</v>
      </c>
      <c r="N374" s="438">
        <v>0</v>
      </c>
      <c r="O374" s="438">
        <v>0</v>
      </c>
      <c r="P374" s="438">
        <v>0</v>
      </c>
      <c r="Q374" s="438">
        <v>0</v>
      </c>
      <c r="R374" s="438">
        <v>0</v>
      </c>
      <c r="S374" s="438">
        <v>0</v>
      </c>
      <c r="T374" s="438">
        <v>0</v>
      </c>
      <c r="U374" s="500">
        <v>0</v>
      </c>
      <c r="V374" s="500"/>
    </row>
    <row r="375" spans="1:22" s="439" customFormat="1" ht="12.75" customHeight="1">
      <c r="A375" s="437" t="s">
        <v>776</v>
      </c>
      <c r="B375" s="437" t="s">
        <v>776</v>
      </c>
      <c r="C375" s="437" t="s">
        <v>855</v>
      </c>
      <c r="D375" s="499" t="s">
        <v>396</v>
      </c>
      <c r="E375" s="499"/>
      <c r="F375" s="500">
        <v>99000</v>
      </c>
      <c r="G375" s="500"/>
      <c r="H375" s="438">
        <v>99000</v>
      </c>
      <c r="I375" s="438">
        <v>0</v>
      </c>
      <c r="J375" s="438">
        <v>0</v>
      </c>
      <c r="K375" s="438">
        <v>0</v>
      </c>
      <c r="L375" s="438">
        <v>0</v>
      </c>
      <c r="M375" s="438">
        <v>99000</v>
      </c>
      <c r="N375" s="438">
        <v>0</v>
      </c>
      <c r="O375" s="438">
        <v>0</v>
      </c>
      <c r="P375" s="438">
        <v>0</v>
      </c>
      <c r="Q375" s="438">
        <v>0</v>
      </c>
      <c r="R375" s="438">
        <v>0</v>
      </c>
      <c r="S375" s="438">
        <v>0</v>
      </c>
      <c r="T375" s="438">
        <v>0</v>
      </c>
      <c r="U375" s="500">
        <v>0</v>
      </c>
      <c r="V375" s="500"/>
    </row>
    <row r="376" spans="1:22" s="439" customFormat="1" ht="13.5" customHeight="1">
      <c r="A376" s="437" t="s">
        <v>858</v>
      </c>
      <c r="B376" s="437" t="s">
        <v>776</v>
      </c>
      <c r="C376" s="437" t="s">
        <v>776</v>
      </c>
      <c r="D376" s="499" t="s">
        <v>193</v>
      </c>
      <c r="E376" s="499"/>
      <c r="F376" s="500">
        <v>70000</v>
      </c>
      <c r="G376" s="500"/>
      <c r="H376" s="438">
        <v>70000</v>
      </c>
      <c r="I376" s="438">
        <v>0</v>
      </c>
      <c r="J376" s="438">
        <v>0</v>
      </c>
      <c r="K376" s="438">
        <v>0</v>
      </c>
      <c r="L376" s="438">
        <v>0</v>
      </c>
      <c r="M376" s="438">
        <v>70000</v>
      </c>
      <c r="N376" s="438">
        <v>0</v>
      </c>
      <c r="O376" s="438">
        <v>0</v>
      </c>
      <c r="P376" s="438">
        <v>0</v>
      </c>
      <c r="Q376" s="438">
        <v>0</v>
      </c>
      <c r="R376" s="438">
        <v>0</v>
      </c>
      <c r="S376" s="438">
        <v>0</v>
      </c>
      <c r="T376" s="438">
        <v>0</v>
      </c>
      <c r="U376" s="500">
        <v>0</v>
      </c>
      <c r="V376" s="500"/>
    </row>
    <row r="377" spans="1:22" s="439" customFormat="1" ht="20.25" customHeight="1">
      <c r="A377" s="437" t="s">
        <v>776</v>
      </c>
      <c r="B377" s="437" t="s">
        <v>859</v>
      </c>
      <c r="C377" s="437" t="s">
        <v>776</v>
      </c>
      <c r="D377" s="499" t="s">
        <v>448</v>
      </c>
      <c r="E377" s="499"/>
      <c r="F377" s="500">
        <v>34000</v>
      </c>
      <c r="G377" s="500"/>
      <c r="H377" s="438">
        <v>34000</v>
      </c>
      <c r="I377" s="438">
        <v>0</v>
      </c>
      <c r="J377" s="438">
        <v>0</v>
      </c>
      <c r="K377" s="438">
        <v>0</v>
      </c>
      <c r="L377" s="438">
        <v>0</v>
      </c>
      <c r="M377" s="438">
        <v>34000</v>
      </c>
      <c r="N377" s="438">
        <v>0</v>
      </c>
      <c r="O377" s="438">
        <v>0</v>
      </c>
      <c r="P377" s="438">
        <v>0</v>
      </c>
      <c r="Q377" s="438">
        <v>0</v>
      </c>
      <c r="R377" s="438">
        <v>0</v>
      </c>
      <c r="S377" s="438">
        <v>0</v>
      </c>
      <c r="T377" s="438">
        <v>0</v>
      </c>
      <c r="U377" s="500">
        <v>0</v>
      </c>
      <c r="V377" s="500"/>
    </row>
    <row r="378" spans="1:22" s="439" customFormat="1" ht="13.5" customHeight="1">
      <c r="A378" s="437" t="s">
        <v>776</v>
      </c>
      <c r="B378" s="437" t="s">
        <v>776</v>
      </c>
      <c r="C378" s="437" t="s">
        <v>860</v>
      </c>
      <c r="D378" s="499" t="s">
        <v>398</v>
      </c>
      <c r="E378" s="499"/>
      <c r="F378" s="500">
        <v>34000</v>
      </c>
      <c r="G378" s="500"/>
      <c r="H378" s="438">
        <v>34000</v>
      </c>
      <c r="I378" s="438">
        <v>0</v>
      </c>
      <c r="J378" s="438">
        <v>0</v>
      </c>
      <c r="K378" s="438">
        <v>0</v>
      </c>
      <c r="L378" s="438">
        <v>0</v>
      </c>
      <c r="M378" s="438">
        <v>34000</v>
      </c>
      <c r="N378" s="438">
        <v>0</v>
      </c>
      <c r="O378" s="438">
        <v>0</v>
      </c>
      <c r="P378" s="438">
        <v>0</v>
      </c>
      <c r="Q378" s="438">
        <v>0</v>
      </c>
      <c r="R378" s="438">
        <v>0</v>
      </c>
      <c r="S378" s="438">
        <v>0</v>
      </c>
      <c r="T378" s="438">
        <v>0</v>
      </c>
      <c r="U378" s="500">
        <v>0</v>
      </c>
      <c r="V378" s="500"/>
    </row>
    <row r="379" spans="1:22" s="439" customFormat="1" ht="20.25" customHeight="1">
      <c r="A379" s="437" t="s">
        <v>776</v>
      </c>
      <c r="B379" s="437" t="s">
        <v>861</v>
      </c>
      <c r="C379" s="437" t="s">
        <v>776</v>
      </c>
      <c r="D379" s="499" t="s">
        <v>449</v>
      </c>
      <c r="E379" s="499"/>
      <c r="F379" s="500">
        <v>36000</v>
      </c>
      <c r="G379" s="500"/>
      <c r="H379" s="438">
        <v>36000</v>
      </c>
      <c r="I379" s="438">
        <v>0</v>
      </c>
      <c r="J379" s="438">
        <v>0</v>
      </c>
      <c r="K379" s="438">
        <v>0</v>
      </c>
      <c r="L379" s="438">
        <v>0</v>
      </c>
      <c r="M379" s="438">
        <v>36000</v>
      </c>
      <c r="N379" s="438">
        <v>0</v>
      </c>
      <c r="O379" s="438">
        <v>0</v>
      </c>
      <c r="P379" s="438">
        <v>0</v>
      </c>
      <c r="Q379" s="438">
        <v>0</v>
      </c>
      <c r="R379" s="438">
        <v>0</v>
      </c>
      <c r="S379" s="438">
        <v>0</v>
      </c>
      <c r="T379" s="438">
        <v>0</v>
      </c>
      <c r="U379" s="500">
        <v>0</v>
      </c>
      <c r="V379" s="500"/>
    </row>
    <row r="380" spans="1:22" s="439" customFormat="1" ht="12.75" customHeight="1">
      <c r="A380" s="437" t="s">
        <v>776</v>
      </c>
      <c r="B380" s="437" t="s">
        <v>776</v>
      </c>
      <c r="C380" s="437" t="s">
        <v>860</v>
      </c>
      <c r="D380" s="499" t="s">
        <v>398</v>
      </c>
      <c r="E380" s="499"/>
      <c r="F380" s="500">
        <v>36000</v>
      </c>
      <c r="G380" s="500"/>
      <c r="H380" s="438">
        <v>36000</v>
      </c>
      <c r="I380" s="438">
        <v>0</v>
      </c>
      <c r="J380" s="438">
        <v>0</v>
      </c>
      <c r="K380" s="438">
        <v>0</v>
      </c>
      <c r="L380" s="438">
        <v>0</v>
      </c>
      <c r="M380" s="438">
        <v>36000</v>
      </c>
      <c r="N380" s="438">
        <v>0</v>
      </c>
      <c r="O380" s="438">
        <v>0</v>
      </c>
      <c r="P380" s="438">
        <v>0</v>
      </c>
      <c r="Q380" s="438">
        <v>0</v>
      </c>
      <c r="R380" s="438">
        <v>0</v>
      </c>
      <c r="S380" s="438">
        <v>0</v>
      </c>
      <c r="T380" s="438">
        <v>0</v>
      </c>
      <c r="U380" s="500">
        <v>0</v>
      </c>
      <c r="V380" s="500"/>
    </row>
    <row r="381" spans="1:22" s="439" customFormat="1" ht="12.75" customHeight="1">
      <c r="A381" s="437" t="s">
        <v>437</v>
      </c>
      <c r="B381" s="437" t="s">
        <v>776</v>
      </c>
      <c r="C381" s="437" t="s">
        <v>776</v>
      </c>
      <c r="D381" s="499" t="s">
        <v>438</v>
      </c>
      <c r="E381" s="499"/>
      <c r="F381" s="500">
        <v>6099659.56</v>
      </c>
      <c r="G381" s="500"/>
      <c r="H381" s="438">
        <v>6099659.56</v>
      </c>
      <c r="I381" s="438">
        <v>285849.56</v>
      </c>
      <c r="J381" s="438">
        <v>200850.26</v>
      </c>
      <c r="K381" s="438">
        <v>84999.3</v>
      </c>
      <c r="L381" s="438">
        <v>0</v>
      </c>
      <c r="M381" s="438">
        <v>5813810</v>
      </c>
      <c r="N381" s="438">
        <v>0</v>
      </c>
      <c r="O381" s="438">
        <v>0</v>
      </c>
      <c r="P381" s="438">
        <v>0</v>
      </c>
      <c r="Q381" s="438">
        <v>0</v>
      </c>
      <c r="R381" s="438">
        <v>0</v>
      </c>
      <c r="S381" s="438">
        <v>0</v>
      </c>
      <c r="T381" s="438">
        <v>0</v>
      </c>
      <c r="U381" s="500">
        <v>0</v>
      </c>
      <c r="V381" s="500"/>
    </row>
    <row r="382" spans="1:22" s="439" customFormat="1" ht="12.75" customHeight="1">
      <c r="A382" s="437" t="s">
        <v>776</v>
      </c>
      <c r="B382" s="437" t="s">
        <v>439</v>
      </c>
      <c r="C382" s="437" t="s">
        <v>776</v>
      </c>
      <c r="D382" s="499" t="s">
        <v>440</v>
      </c>
      <c r="E382" s="499"/>
      <c r="F382" s="500">
        <v>3560000</v>
      </c>
      <c r="G382" s="500"/>
      <c r="H382" s="438">
        <v>3560000</v>
      </c>
      <c r="I382" s="438">
        <v>53400</v>
      </c>
      <c r="J382" s="438">
        <v>46515.34</v>
      </c>
      <c r="K382" s="438">
        <v>6884.66</v>
      </c>
      <c r="L382" s="438">
        <v>0</v>
      </c>
      <c r="M382" s="438">
        <v>3506600</v>
      </c>
      <c r="N382" s="438">
        <v>0</v>
      </c>
      <c r="O382" s="438">
        <v>0</v>
      </c>
      <c r="P382" s="438">
        <v>0</v>
      </c>
      <c r="Q382" s="438">
        <v>0</v>
      </c>
      <c r="R382" s="438">
        <v>0</v>
      </c>
      <c r="S382" s="438">
        <v>0</v>
      </c>
      <c r="T382" s="438">
        <v>0</v>
      </c>
      <c r="U382" s="500">
        <v>0</v>
      </c>
      <c r="V382" s="500"/>
    </row>
    <row r="383" spans="1:22" s="439" customFormat="1" ht="12.75" customHeight="1">
      <c r="A383" s="437" t="s">
        <v>776</v>
      </c>
      <c r="B383" s="437" t="s">
        <v>776</v>
      </c>
      <c r="C383" s="437" t="s">
        <v>855</v>
      </c>
      <c r="D383" s="499" t="s">
        <v>396</v>
      </c>
      <c r="E383" s="499"/>
      <c r="F383" s="500">
        <v>3506600</v>
      </c>
      <c r="G383" s="500"/>
      <c r="H383" s="438">
        <v>3506600</v>
      </c>
      <c r="I383" s="438">
        <v>0</v>
      </c>
      <c r="J383" s="438">
        <v>0</v>
      </c>
      <c r="K383" s="438">
        <v>0</v>
      </c>
      <c r="L383" s="438">
        <v>0</v>
      </c>
      <c r="M383" s="438">
        <v>3506600</v>
      </c>
      <c r="N383" s="438">
        <v>0</v>
      </c>
      <c r="O383" s="438">
        <v>0</v>
      </c>
      <c r="P383" s="438">
        <v>0</v>
      </c>
      <c r="Q383" s="438">
        <v>0</v>
      </c>
      <c r="R383" s="438">
        <v>0</v>
      </c>
      <c r="S383" s="438">
        <v>0</v>
      </c>
      <c r="T383" s="438">
        <v>0</v>
      </c>
      <c r="U383" s="500">
        <v>0</v>
      </c>
      <c r="V383" s="500"/>
    </row>
    <row r="384" spans="1:22" s="439" customFormat="1" ht="12.75" customHeight="1">
      <c r="A384" s="437" t="s">
        <v>776</v>
      </c>
      <c r="B384" s="437" t="s">
        <v>776</v>
      </c>
      <c r="C384" s="437" t="s">
        <v>795</v>
      </c>
      <c r="D384" s="499" t="s">
        <v>283</v>
      </c>
      <c r="E384" s="499"/>
      <c r="F384" s="500">
        <v>34949.34</v>
      </c>
      <c r="G384" s="500"/>
      <c r="H384" s="438">
        <v>34949.34</v>
      </c>
      <c r="I384" s="438">
        <v>34949.34</v>
      </c>
      <c r="J384" s="438">
        <v>34949.34</v>
      </c>
      <c r="K384" s="438">
        <v>0</v>
      </c>
      <c r="L384" s="438">
        <v>0</v>
      </c>
      <c r="M384" s="438">
        <v>0</v>
      </c>
      <c r="N384" s="438">
        <v>0</v>
      </c>
      <c r="O384" s="438">
        <v>0</v>
      </c>
      <c r="P384" s="438">
        <v>0</v>
      </c>
      <c r="Q384" s="438">
        <v>0</v>
      </c>
      <c r="R384" s="438">
        <v>0</v>
      </c>
      <c r="S384" s="438">
        <v>0</v>
      </c>
      <c r="T384" s="438">
        <v>0</v>
      </c>
      <c r="U384" s="500">
        <v>0</v>
      </c>
      <c r="V384" s="500"/>
    </row>
    <row r="385" spans="1:22" s="439" customFormat="1" ht="12.75" customHeight="1">
      <c r="A385" s="437" t="s">
        <v>776</v>
      </c>
      <c r="B385" s="437" t="s">
        <v>776</v>
      </c>
      <c r="C385" s="437" t="s">
        <v>804</v>
      </c>
      <c r="D385" s="499" t="s">
        <v>285</v>
      </c>
      <c r="E385" s="499"/>
      <c r="F385" s="500">
        <v>2966</v>
      </c>
      <c r="G385" s="500"/>
      <c r="H385" s="438">
        <v>2966</v>
      </c>
      <c r="I385" s="438">
        <v>2966</v>
      </c>
      <c r="J385" s="438">
        <v>2966</v>
      </c>
      <c r="K385" s="438">
        <v>0</v>
      </c>
      <c r="L385" s="438">
        <v>0</v>
      </c>
      <c r="M385" s="438">
        <v>0</v>
      </c>
      <c r="N385" s="438">
        <v>0</v>
      </c>
      <c r="O385" s="438">
        <v>0</v>
      </c>
      <c r="P385" s="438">
        <v>0</v>
      </c>
      <c r="Q385" s="438">
        <v>0</v>
      </c>
      <c r="R385" s="438">
        <v>0</v>
      </c>
      <c r="S385" s="438">
        <v>0</v>
      </c>
      <c r="T385" s="438">
        <v>0</v>
      </c>
      <c r="U385" s="500">
        <v>0</v>
      </c>
      <c r="V385" s="500"/>
    </row>
    <row r="386" spans="1:22" s="439" customFormat="1" ht="12.75" customHeight="1">
      <c r="A386" s="437" t="s">
        <v>776</v>
      </c>
      <c r="B386" s="437" t="s">
        <v>776</v>
      </c>
      <c r="C386" s="437" t="s">
        <v>777</v>
      </c>
      <c r="D386" s="499" t="s">
        <v>287</v>
      </c>
      <c r="E386" s="499"/>
      <c r="F386" s="500">
        <v>7400</v>
      </c>
      <c r="G386" s="500"/>
      <c r="H386" s="438">
        <v>7400</v>
      </c>
      <c r="I386" s="438">
        <v>7400</v>
      </c>
      <c r="J386" s="438">
        <v>7400</v>
      </c>
      <c r="K386" s="438">
        <v>0</v>
      </c>
      <c r="L386" s="438">
        <v>0</v>
      </c>
      <c r="M386" s="438">
        <v>0</v>
      </c>
      <c r="N386" s="438">
        <v>0</v>
      </c>
      <c r="O386" s="438">
        <v>0</v>
      </c>
      <c r="P386" s="438">
        <v>0</v>
      </c>
      <c r="Q386" s="438">
        <v>0</v>
      </c>
      <c r="R386" s="438">
        <v>0</v>
      </c>
      <c r="S386" s="438">
        <v>0</v>
      </c>
      <c r="T386" s="438">
        <v>0</v>
      </c>
      <c r="U386" s="500">
        <v>0</v>
      </c>
      <c r="V386" s="500"/>
    </row>
    <row r="387" spans="1:22" s="439" customFormat="1" ht="12.75" customHeight="1">
      <c r="A387" s="437" t="s">
        <v>776</v>
      </c>
      <c r="B387" s="437" t="s">
        <v>776</v>
      </c>
      <c r="C387" s="437" t="s">
        <v>796</v>
      </c>
      <c r="D387" s="499" t="s">
        <v>289</v>
      </c>
      <c r="E387" s="499"/>
      <c r="F387" s="500">
        <v>1200</v>
      </c>
      <c r="G387" s="500"/>
      <c r="H387" s="438">
        <v>1200</v>
      </c>
      <c r="I387" s="438">
        <v>1200</v>
      </c>
      <c r="J387" s="438">
        <v>1200</v>
      </c>
      <c r="K387" s="438">
        <v>0</v>
      </c>
      <c r="L387" s="438">
        <v>0</v>
      </c>
      <c r="M387" s="438">
        <v>0</v>
      </c>
      <c r="N387" s="438">
        <v>0</v>
      </c>
      <c r="O387" s="438">
        <v>0</v>
      </c>
      <c r="P387" s="438">
        <v>0</v>
      </c>
      <c r="Q387" s="438">
        <v>0</v>
      </c>
      <c r="R387" s="438">
        <v>0</v>
      </c>
      <c r="S387" s="438">
        <v>0</v>
      </c>
      <c r="T387" s="438">
        <v>0</v>
      </c>
      <c r="U387" s="500">
        <v>0</v>
      </c>
      <c r="V387" s="500"/>
    </row>
    <row r="388" spans="1:22" s="439" customFormat="1" ht="12.75" customHeight="1">
      <c r="A388" s="437" t="s">
        <v>776</v>
      </c>
      <c r="B388" s="437" t="s">
        <v>776</v>
      </c>
      <c r="C388" s="437" t="s">
        <v>785</v>
      </c>
      <c r="D388" s="499" t="s">
        <v>388</v>
      </c>
      <c r="E388" s="499"/>
      <c r="F388" s="500">
        <v>1200</v>
      </c>
      <c r="G388" s="500"/>
      <c r="H388" s="438">
        <v>1200</v>
      </c>
      <c r="I388" s="438">
        <v>1200</v>
      </c>
      <c r="J388" s="438">
        <v>0</v>
      </c>
      <c r="K388" s="438">
        <v>1200</v>
      </c>
      <c r="L388" s="438">
        <v>0</v>
      </c>
      <c r="M388" s="438">
        <v>0</v>
      </c>
      <c r="N388" s="438">
        <v>0</v>
      </c>
      <c r="O388" s="438">
        <v>0</v>
      </c>
      <c r="P388" s="438">
        <v>0</v>
      </c>
      <c r="Q388" s="438">
        <v>0</v>
      </c>
      <c r="R388" s="438">
        <v>0</v>
      </c>
      <c r="S388" s="438">
        <v>0</v>
      </c>
      <c r="T388" s="438">
        <v>0</v>
      </c>
      <c r="U388" s="500">
        <v>0</v>
      </c>
      <c r="V388" s="500"/>
    </row>
    <row r="389" spans="1:22" s="439" customFormat="1" ht="12.75" customHeight="1">
      <c r="A389" s="437" t="s">
        <v>776</v>
      </c>
      <c r="B389" s="437" t="s">
        <v>776</v>
      </c>
      <c r="C389" s="437" t="s">
        <v>779</v>
      </c>
      <c r="D389" s="499" t="s">
        <v>301</v>
      </c>
      <c r="E389" s="499"/>
      <c r="F389" s="500">
        <v>3300</v>
      </c>
      <c r="G389" s="500"/>
      <c r="H389" s="438">
        <v>3300</v>
      </c>
      <c r="I389" s="438">
        <v>3300</v>
      </c>
      <c r="J389" s="438">
        <v>0</v>
      </c>
      <c r="K389" s="438">
        <v>3300</v>
      </c>
      <c r="L389" s="438">
        <v>0</v>
      </c>
      <c r="M389" s="438">
        <v>0</v>
      </c>
      <c r="N389" s="438">
        <v>0</v>
      </c>
      <c r="O389" s="438">
        <v>0</v>
      </c>
      <c r="P389" s="438">
        <v>0</v>
      </c>
      <c r="Q389" s="438">
        <v>0</v>
      </c>
      <c r="R389" s="438">
        <v>0</v>
      </c>
      <c r="S389" s="438">
        <v>0</v>
      </c>
      <c r="T389" s="438">
        <v>0</v>
      </c>
      <c r="U389" s="500">
        <v>0</v>
      </c>
      <c r="V389" s="500"/>
    </row>
    <row r="390" spans="1:22" s="439" customFormat="1" ht="12.75" customHeight="1">
      <c r="A390" s="437" t="s">
        <v>776</v>
      </c>
      <c r="B390" s="437" t="s">
        <v>776</v>
      </c>
      <c r="C390" s="437" t="s">
        <v>782</v>
      </c>
      <c r="D390" s="499" t="s">
        <v>309</v>
      </c>
      <c r="E390" s="499"/>
      <c r="F390" s="500">
        <v>899</v>
      </c>
      <c r="G390" s="500"/>
      <c r="H390" s="438">
        <v>899</v>
      </c>
      <c r="I390" s="438">
        <v>899</v>
      </c>
      <c r="J390" s="438">
        <v>0</v>
      </c>
      <c r="K390" s="438">
        <v>899</v>
      </c>
      <c r="L390" s="438">
        <v>0</v>
      </c>
      <c r="M390" s="438">
        <v>0</v>
      </c>
      <c r="N390" s="438">
        <v>0</v>
      </c>
      <c r="O390" s="438">
        <v>0</v>
      </c>
      <c r="P390" s="438">
        <v>0</v>
      </c>
      <c r="Q390" s="438">
        <v>0</v>
      </c>
      <c r="R390" s="438">
        <v>0</v>
      </c>
      <c r="S390" s="438">
        <v>0</v>
      </c>
      <c r="T390" s="438">
        <v>0</v>
      </c>
      <c r="U390" s="500">
        <v>0</v>
      </c>
      <c r="V390" s="500"/>
    </row>
    <row r="391" spans="1:22" s="439" customFormat="1" ht="18" customHeight="1">
      <c r="A391" s="437" t="s">
        <v>776</v>
      </c>
      <c r="B391" s="437" t="s">
        <v>776</v>
      </c>
      <c r="C391" s="437" t="s">
        <v>809</v>
      </c>
      <c r="D391" s="499" t="s">
        <v>311</v>
      </c>
      <c r="E391" s="499"/>
      <c r="F391" s="500">
        <v>1185.66</v>
      </c>
      <c r="G391" s="500"/>
      <c r="H391" s="438">
        <v>1185.66</v>
      </c>
      <c r="I391" s="438">
        <v>1185.66</v>
      </c>
      <c r="J391" s="438">
        <v>0</v>
      </c>
      <c r="K391" s="438">
        <v>1185.66</v>
      </c>
      <c r="L391" s="438">
        <v>0</v>
      </c>
      <c r="M391" s="438">
        <v>0</v>
      </c>
      <c r="N391" s="438">
        <v>0</v>
      </c>
      <c r="O391" s="438">
        <v>0</v>
      </c>
      <c r="P391" s="438">
        <v>0</v>
      </c>
      <c r="Q391" s="438">
        <v>0</v>
      </c>
      <c r="R391" s="438">
        <v>0</v>
      </c>
      <c r="S391" s="438">
        <v>0</v>
      </c>
      <c r="T391" s="438">
        <v>0</v>
      </c>
      <c r="U391" s="500">
        <v>0</v>
      </c>
      <c r="V391" s="500"/>
    </row>
    <row r="392" spans="1:22" s="439" customFormat="1" ht="19.5" customHeight="1">
      <c r="A392" s="437" t="s">
        <v>776</v>
      </c>
      <c r="B392" s="437" t="s">
        <v>776</v>
      </c>
      <c r="C392" s="437" t="s">
        <v>810</v>
      </c>
      <c r="D392" s="499" t="s">
        <v>315</v>
      </c>
      <c r="E392" s="499"/>
      <c r="F392" s="500">
        <v>300</v>
      </c>
      <c r="G392" s="500"/>
      <c r="H392" s="438">
        <v>300</v>
      </c>
      <c r="I392" s="438">
        <v>300</v>
      </c>
      <c r="J392" s="438">
        <v>0</v>
      </c>
      <c r="K392" s="438">
        <v>300</v>
      </c>
      <c r="L392" s="438">
        <v>0</v>
      </c>
      <c r="M392" s="438">
        <v>0</v>
      </c>
      <c r="N392" s="438">
        <v>0</v>
      </c>
      <c r="O392" s="438">
        <v>0</v>
      </c>
      <c r="P392" s="438">
        <v>0</v>
      </c>
      <c r="Q392" s="438">
        <v>0</v>
      </c>
      <c r="R392" s="438">
        <v>0</v>
      </c>
      <c r="S392" s="438">
        <v>0</v>
      </c>
      <c r="T392" s="438">
        <v>0</v>
      </c>
      <c r="U392" s="500">
        <v>0</v>
      </c>
      <c r="V392" s="500"/>
    </row>
    <row r="393" spans="1:22" s="439" customFormat="1" ht="36" customHeight="1">
      <c r="A393" s="437" t="s">
        <v>776</v>
      </c>
      <c r="B393" s="437" t="s">
        <v>442</v>
      </c>
      <c r="C393" s="437" t="s">
        <v>776</v>
      </c>
      <c r="D393" s="499" t="s">
        <v>532</v>
      </c>
      <c r="E393" s="499"/>
      <c r="F393" s="500">
        <v>2193000</v>
      </c>
      <c r="G393" s="500"/>
      <c r="H393" s="438">
        <v>2193000</v>
      </c>
      <c r="I393" s="438">
        <v>65790</v>
      </c>
      <c r="J393" s="438">
        <v>54765.76</v>
      </c>
      <c r="K393" s="438">
        <v>11024.24</v>
      </c>
      <c r="L393" s="438">
        <v>0</v>
      </c>
      <c r="M393" s="438">
        <v>2127210</v>
      </c>
      <c r="N393" s="438">
        <v>0</v>
      </c>
      <c r="O393" s="438">
        <v>0</v>
      </c>
      <c r="P393" s="438">
        <v>0</v>
      </c>
      <c r="Q393" s="438">
        <v>0</v>
      </c>
      <c r="R393" s="438">
        <v>0</v>
      </c>
      <c r="S393" s="438">
        <v>0</v>
      </c>
      <c r="T393" s="438">
        <v>0</v>
      </c>
      <c r="U393" s="500">
        <v>0</v>
      </c>
      <c r="V393" s="500"/>
    </row>
    <row r="394" spans="1:22" s="439" customFormat="1" ht="12.75" customHeight="1">
      <c r="A394" s="437" t="s">
        <v>776</v>
      </c>
      <c r="B394" s="437" t="s">
        <v>776</v>
      </c>
      <c r="C394" s="437" t="s">
        <v>855</v>
      </c>
      <c r="D394" s="499" t="s">
        <v>396</v>
      </c>
      <c r="E394" s="499"/>
      <c r="F394" s="500">
        <v>2127210</v>
      </c>
      <c r="G394" s="500"/>
      <c r="H394" s="438">
        <v>2127210</v>
      </c>
      <c r="I394" s="438">
        <v>0</v>
      </c>
      <c r="J394" s="438">
        <v>0</v>
      </c>
      <c r="K394" s="438">
        <v>0</v>
      </c>
      <c r="L394" s="438">
        <v>0</v>
      </c>
      <c r="M394" s="438">
        <v>2127210</v>
      </c>
      <c r="N394" s="438">
        <v>0</v>
      </c>
      <c r="O394" s="438">
        <v>0</v>
      </c>
      <c r="P394" s="438">
        <v>0</v>
      </c>
      <c r="Q394" s="438">
        <v>0</v>
      </c>
      <c r="R394" s="438">
        <v>0</v>
      </c>
      <c r="S394" s="438">
        <v>0</v>
      </c>
      <c r="T394" s="438">
        <v>0</v>
      </c>
      <c r="U394" s="500">
        <v>0</v>
      </c>
      <c r="V394" s="500"/>
    </row>
    <row r="395" spans="1:22" s="439" customFormat="1" ht="12.75" customHeight="1">
      <c r="A395" s="437" t="s">
        <v>776</v>
      </c>
      <c r="B395" s="437" t="s">
        <v>776</v>
      </c>
      <c r="C395" s="437" t="s">
        <v>795</v>
      </c>
      <c r="D395" s="499" t="s">
        <v>283</v>
      </c>
      <c r="E395" s="499"/>
      <c r="F395" s="500">
        <v>41444.76</v>
      </c>
      <c r="G395" s="500"/>
      <c r="H395" s="438">
        <v>41444.76</v>
      </c>
      <c r="I395" s="438">
        <v>41444.76</v>
      </c>
      <c r="J395" s="438">
        <v>41444.76</v>
      </c>
      <c r="K395" s="438">
        <v>0</v>
      </c>
      <c r="L395" s="438">
        <v>0</v>
      </c>
      <c r="M395" s="438">
        <v>0</v>
      </c>
      <c r="N395" s="438">
        <v>0</v>
      </c>
      <c r="O395" s="438">
        <v>0</v>
      </c>
      <c r="P395" s="438">
        <v>0</v>
      </c>
      <c r="Q395" s="438">
        <v>0</v>
      </c>
      <c r="R395" s="438">
        <v>0</v>
      </c>
      <c r="S395" s="438">
        <v>0</v>
      </c>
      <c r="T395" s="438">
        <v>0</v>
      </c>
      <c r="U395" s="500">
        <v>0</v>
      </c>
      <c r="V395" s="500"/>
    </row>
    <row r="396" spans="1:22" s="439" customFormat="1" ht="12.75" customHeight="1">
      <c r="A396" s="437" t="s">
        <v>776</v>
      </c>
      <c r="B396" s="437" t="s">
        <v>776</v>
      </c>
      <c r="C396" s="437" t="s">
        <v>804</v>
      </c>
      <c r="D396" s="499" t="s">
        <v>285</v>
      </c>
      <c r="E396" s="499"/>
      <c r="F396" s="500">
        <v>2850</v>
      </c>
      <c r="G396" s="500"/>
      <c r="H396" s="438">
        <v>2850</v>
      </c>
      <c r="I396" s="438">
        <v>2850</v>
      </c>
      <c r="J396" s="438">
        <v>2850</v>
      </c>
      <c r="K396" s="438">
        <v>0</v>
      </c>
      <c r="L396" s="438">
        <v>0</v>
      </c>
      <c r="M396" s="438">
        <v>0</v>
      </c>
      <c r="N396" s="438">
        <v>0</v>
      </c>
      <c r="O396" s="438">
        <v>0</v>
      </c>
      <c r="P396" s="438">
        <v>0</v>
      </c>
      <c r="Q396" s="438">
        <v>0</v>
      </c>
      <c r="R396" s="438">
        <v>0</v>
      </c>
      <c r="S396" s="438">
        <v>0</v>
      </c>
      <c r="T396" s="438">
        <v>0</v>
      </c>
      <c r="U396" s="500">
        <v>0</v>
      </c>
      <c r="V396" s="500"/>
    </row>
    <row r="397" spans="1:22" s="439" customFormat="1" ht="12.75" customHeight="1">
      <c r="A397" s="437" t="s">
        <v>776</v>
      </c>
      <c r="B397" s="437" t="s">
        <v>776</v>
      </c>
      <c r="C397" s="437" t="s">
        <v>777</v>
      </c>
      <c r="D397" s="499" t="s">
        <v>287</v>
      </c>
      <c r="E397" s="499"/>
      <c r="F397" s="500">
        <v>9199</v>
      </c>
      <c r="G397" s="500"/>
      <c r="H397" s="438">
        <v>9199</v>
      </c>
      <c r="I397" s="438">
        <v>9199</v>
      </c>
      <c r="J397" s="438">
        <v>9199</v>
      </c>
      <c r="K397" s="438">
        <v>0</v>
      </c>
      <c r="L397" s="438">
        <v>0</v>
      </c>
      <c r="M397" s="438">
        <v>0</v>
      </c>
      <c r="N397" s="438">
        <v>0</v>
      </c>
      <c r="O397" s="438">
        <v>0</v>
      </c>
      <c r="P397" s="438">
        <v>0</v>
      </c>
      <c r="Q397" s="438">
        <v>0</v>
      </c>
      <c r="R397" s="438">
        <v>0</v>
      </c>
      <c r="S397" s="438">
        <v>0</v>
      </c>
      <c r="T397" s="438">
        <v>0</v>
      </c>
      <c r="U397" s="500">
        <v>0</v>
      </c>
      <c r="V397" s="500"/>
    </row>
    <row r="398" spans="1:22" s="439" customFormat="1" ht="12.75" customHeight="1">
      <c r="A398" s="437" t="s">
        <v>776</v>
      </c>
      <c r="B398" s="437" t="s">
        <v>776</v>
      </c>
      <c r="C398" s="437" t="s">
        <v>796</v>
      </c>
      <c r="D398" s="499" t="s">
        <v>289</v>
      </c>
      <c r="E398" s="499"/>
      <c r="F398" s="500">
        <v>1272</v>
      </c>
      <c r="G398" s="500"/>
      <c r="H398" s="438">
        <v>1272</v>
      </c>
      <c r="I398" s="438">
        <v>1272</v>
      </c>
      <c r="J398" s="438">
        <v>1272</v>
      </c>
      <c r="K398" s="438">
        <v>0</v>
      </c>
      <c r="L398" s="438">
        <v>0</v>
      </c>
      <c r="M398" s="438">
        <v>0</v>
      </c>
      <c r="N398" s="438">
        <v>0</v>
      </c>
      <c r="O398" s="438">
        <v>0</v>
      </c>
      <c r="P398" s="438">
        <v>0</v>
      </c>
      <c r="Q398" s="438">
        <v>0</v>
      </c>
      <c r="R398" s="438">
        <v>0</v>
      </c>
      <c r="S398" s="438">
        <v>0</v>
      </c>
      <c r="T398" s="438">
        <v>0</v>
      </c>
      <c r="U398" s="500">
        <v>0</v>
      </c>
      <c r="V398" s="500"/>
    </row>
    <row r="399" spans="1:22" s="439" customFormat="1" ht="12.75" customHeight="1">
      <c r="A399" s="437" t="s">
        <v>776</v>
      </c>
      <c r="B399" s="437" t="s">
        <v>776</v>
      </c>
      <c r="C399" s="437" t="s">
        <v>785</v>
      </c>
      <c r="D399" s="499" t="s">
        <v>388</v>
      </c>
      <c r="E399" s="499"/>
      <c r="F399" s="500">
        <v>2500</v>
      </c>
      <c r="G399" s="500"/>
      <c r="H399" s="438">
        <v>2500</v>
      </c>
      <c r="I399" s="438">
        <v>2500</v>
      </c>
      <c r="J399" s="438">
        <v>0</v>
      </c>
      <c r="K399" s="438">
        <v>2500</v>
      </c>
      <c r="L399" s="438">
        <v>0</v>
      </c>
      <c r="M399" s="438">
        <v>0</v>
      </c>
      <c r="N399" s="438">
        <v>0</v>
      </c>
      <c r="O399" s="438">
        <v>0</v>
      </c>
      <c r="P399" s="438">
        <v>0</v>
      </c>
      <c r="Q399" s="438">
        <v>0</v>
      </c>
      <c r="R399" s="438">
        <v>0</v>
      </c>
      <c r="S399" s="438">
        <v>0</v>
      </c>
      <c r="T399" s="438">
        <v>0</v>
      </c>
      <c r="U399" s="500">
        <v>0</v>
      </c>
      <c r="V399" s="500"/>
    </row>
    <row r="400" spans="1:22" s="439" customFormat="1" ht="12.75" customHeight="1">
      <c r="A400" s="437" t="s">
        <v>776</v>
      </c>
      <c r="B400" s="437" t="s">
        <v>776</v>
      </c>
      <c r="C400" s="437" t="s">
        <v>807</v>
      </c>
      <c r="D400" s="499" t="s">
        <v>299</v>
      </c>
      <c r="E400" s="499"/>
      <c r="F400" s="500">
        <v>230</v>
      </c>
      <c r="G400" s="500"/>
      <c r="H400" s="438">
        <v>230</v>
      </c>
      <c r="I400" s="438">
        <v>230</v>
      </c>
      <c r="J400" s="438">
        <v>0</v>
      </c>
      <c r="K400" s="438">
        <v>230</v>
      </c>
      <c r="L400" s="438">
        <v>0</v>
      </c>
      <c r="M400" s="438">
        <v>0</v>
      </c>
      <c r="N400" s="438">
        <v>0</v>
      </c>
      <c r="O400" s="438">
        <v>0</v>
      </c>
      <c r="P400" s="438">
        <v>0</v>
      </c>
      <c r="Q400" s="438">
        <v>0</v>
      </c>
      <c r="R400" s="438">
        <v>0</v>
      </c>
      <c r="S400" s="438">
        <v>0</v>
      </c>
      <c r="T400" s="438">
        <v>0</v>
      </c>
      <c r="U400" s="500">
        <v>0</v>
      </c>
      <c r="V400" s="500"/>
    </row>
    <row r="401" spans="1:22" s="439" customFormat="1" ht="12.75" customHeight="1">
      <c r="A401" s="437" t="s">
        <v>776</v>
      </c>
      <c r="B401" s="437" t="s">
        <v>776</v>
      </c>
      <c r="C401" s="437" t="s">
        <v>779</v>
      </c>
      <c r="D401" s="499" t="s">
        <v>301</v>
      </c>
      <c r="E401" s="499"/>
      <c r="F401" s="500">
        <v>4500</v>
      </c>
      <c r="G401" s="500"/>
      <c r="H401" s="438">
        <v>4500</v>
      </c>
      <c r="I401" s="438">
        <v>4500</v>
      </c>
      <c r="J401" s="438">
        <v>0</v>
      </c>
      <c r="K401" s="438">
        <v>4500</v>
      </c>
      <c r="L401" s="438">
        <v>0</v>
      </c>
      <c r="M401" s="438">
        <v>0</v>
      </c>
      <c r="N401" s="438">
        <v>0</v>
      </c>
      <c r="O401" s="438">
        <v>0</v>
      </c>
      <c r="P401" s="438">
        <v>0</v>
      </c>
      <c r="Q401" s="438">
        <v>0</v>
      </c>
      <c r="R401" s="438">
        <v>0</v>
      </c>
      <c r="S401" s="438">
        <v>0</v>
      </c>
      <c r="T401" s="438">
        <v>0</v>
      </c>
      <c r="U401" s="500">
        <v>0</v>
      </c>
      <c r="V401" s="500"/>
    </row>
    <row r="402" spans="1:22" s="439" customFormat="1" ht="18.75" customHeight="1">
      <c r="A402" s="437" t="s">
        <v>776</v>
      </c>
      <c r="B402" s="437" t="s">
        <v>776</v>
      </c>
      <c r="C402" s="437" t="s">
        <v>808</v>
      </c>
      <c r="D402" s="499" t="s">
        <v>445</v>
      </c>
      <c r="E402" s="499"/>
      <c r="F402" s="500">
        <v>110.58</v>
      </c>
      <c r="G402" s="500"/>
      <c r="H402" s="438">
        <v>110.58</v>
      </c>
      <c r="I402" s="438">
        <v>110.58</v>
      </c>
      <c r="J402" s="438">
        <v>0</v>
      </c>
      <c r="K402" s="438">
        <v>110.58</v>
      </c>
      <c r="L402" s="438">
        <v>0</v>
      </c>
      <c r="M402" s="438">
        <v>0</v>
      </c>
      <c r="N402" s="438">
        <v>0</v>
      </c>
      <c r="O402" s="438">
        <v>0</v>
      </c>
      <c r="P402" s="438">
        <v>0</v>
      </c>
      <c r="Q402" s="438">
        <v>0</v>
      </c>
      <c r="R402" s="438">
        <v>0</v>
      </c>
      <c r="S402" s="438">
        <v>0</v>
      </c>
      <c r="T402" s="438">
        <v>0</v>
      </c>
      <c r="U402" s="500">
        <v>0</v>
      </c>
      <c r="V402" s="500"/>
    </row>
    <row r="403" spans="1:22" s="439" customFormat="1" ht="12.75" customHeight="1">
      <c r="A403" s="437" t="s">
        <v>776</v>
      </c>
      <c r="B403" s="437" t="s">
        <v>776</v>
      </c>
      <c r="C403" s="437" t="s">
        <v>782</v>
      </c>
      <c r="D403" s="499" t="s">
        <v>309</v>
      </c>
      <c r="E403" s="499"/>
      <c r="F403" s="500">
        <v>1798</v>
      </c>
      <c r="G403" s="500"/>
      <c r="H403" s="438">
        <v>1798</v>
      </c>
      <c r="I403" s="438">
        <v>1798</v>
      </c>
      <c r="J403" s="438">
        <v>0</v>
      </c>
      <c r="K403" s="438">
        <v>1798</v>
      </c>
      <c r="L403" s="438">
        <v>0</v>
      </c>
      <c r="M403" s="438">
        <v>0</v>
      </c>
      <c r="N403" s="438">
        <v>0</v>
      </c>
      <c r="O403" s="438">
        <v>0</v>
      </c>
      <c r="P403" s="438">
        <v>0</v>
      </c>
      <c r="Q403" s="438">
        <v>0</v>
      </c>
      <c r="R403" s="438">
        <v>0</v>
      </c>
      <c r="S403" s="438">
        <v>0</v>
      </c>
      <c r="T403" s="438">
        <v>0</v>
      </c>
      <c r="U403" s="500">
        <v>0</v>
      </c>
      <c r="V403" s="500"/>
    </row>
    <row r="404" spans="1:22" s="439" customFormat="1" ht="17.25" customHeight="1">
      <c r="A404" s="437" t="s">
        <v>776</v>
      </c>
      <c r="B404" s="437" t="s">
        <v>776</v>
      </c>
      <c r="C404" s="437" t="s">
        <v>809</v>
      </c>
      <c r="D404" s="499" t="s">
        <v>311</v>
      </c>
      <c r="E404" s="499"/>
      <c r="F404" s="500">
        <v>1185.66</v>
      </c>
      <c r="G404" s="500"/>
      <c r="H404" s="438">
        <v>1185.66</v>
      </c>
      <c r="I404" s="438">
        <v>1185.66</v>
      </c>
      <c r="J404" s="438">
        <v>0</v>
      </c>
      <c r="K404" s="438">
        <v>1185.66</v>
      </c>
      <c r="L404" s="438">
        <v>0</v>
      </c>
      <c r="M404" s="438">
        <v>0</v>
      </c>
      <c r="N404" s="438">
        <v>0</v>
      </c>
      <c r="O404" s="438">
        <v>0</v>
      </c>
      <c r="P404" s="438">
        <v>0</v>
      </c>
      <c r="Q404" s="438">
        <v>0</v>
      </c>
      <c r="R404" s="438">
        <v>0</v>
      </c>
      <c r="S404" s="438">
        <v>0</v>
      </c>
      <c r="T404" s="438">
        <v>0</v>
      </c>
      <c r="U404" s="500">
        <v>0</v>
      </c>
      <c r="V404" s="500"/>
    </row>
    <row r="405" spans="1:22" s="439" customFormat="1" ht="19.5" customHeight="1">
      <c r="A405" s="437" t="s">
        <v>776</v>
      </c>
      <c r="B405" s="437" t="s">
        <v>776</v>
      </c>
      <c r="C405" s="437" t="s">
        <v>810</v>
      </c>
      <c r="D405" s="499" t="s">
        <v>315</v>
      </c>
      <c r="E405" s="499"/>
      <c r="F405" s="500">
        <v>700</v>
      </c>
      <c r="G405" s="500"/>
      <c r="H405" s="438">
        <v>700</v>
      </c>
      <c r="I405" s="438">
        <v>700</v>
      </c>
      <c r="J405" s="438">
        <v>0</v>
      </c>
      <c r="K405" s="438">
        <v>700</v>
      </c>
      <c r="L405" s="438">
        <v>0</v>
      </c>
      <c r="M405" s="438">
        <v>0</v>
      </c>
      <c r="N405" s="438">
        <v>0</v>
      </c>
      <c r="O405" s="438">
        <v>0</v>
      </c>
      <c r="P405" s="438">
        <v>0</v>
      </c>
      <c r="Q405" s="438">
        <v>0</v>
      </c>
      <c r="R405" s="438">
        <v>0</v>
      </c>
      <c r="S405" s="438">
        <v>0</v>
      </c>
      <c r="T405" s="438">
        <v>0</v>
      </c>
      <c r="U405" s="500">
        <v>0</v>
      </c>
      <c r="V405" s="500"/>
    </row>
    <row r="406" spans="1:6" s="408" customFormat="1" ht="6.75" customHeight="1">
      <c r="A406" s="502" t="s">
        <v>776</v>
      </c>
      <c r="B406" s="502"/>
      <c r="C406" s="502"/>
      <c r="D406" s="502"/>
      <c r="E406" s="503" t="s">
        <v>776</v>
      </c>
      <c r="F406" s="503"/>
    </row>
    <row r="407" spans="1:22" s="408" customFormat="1" ht="13.5" customHeight="1">
      <c r="A407" s="498" t="s">
        <v>32</v>
      </c>
      <c r="B407" s="498" t="s">
        <v>33</v>
      </c>
      <c r="C407" s="498" t="s">
        <v>34</v>
      </c>
      <c r="D407" s="498" t="s">
        <v>35</v>
      </c>
      <c r="E407" s="498"/>
      <c r="F407" s="498" t="s">
        <v>161</v>
      </c>
      <c r="G407" s="498"/>
      <c r="H407" s="498" t="s">
        <v>758</v>
      </c>
      <c r="I407" s="498"/>
      <c r="J407" s="498"/>
      <c r="K407" s="498"/>
      <c r="L407" s="498"/>
      <c r="M407" s="498"/>
      <c r="N407" s="498"/>
      <c r="O407" s="498"/>
      <c r="P407" s="498"/>
      <c r="Q407" s="498"/>
      <c r="R407" s="498"/>
      <c r="S407" s="498"/>
      <c r="T407" s="498"/>
      <c r="U407" s="498"/>
      <c r="V407" s="498"/>
    </row>
    <row r="408" spans="1:22" s="408" customFormat="1" ht="13.5" customHeight="1">
      <c r="A408" s="498"/>
      <c r="B408" s="498"/>
      <c r="C408" s="498"/>
      <c r="D408" s="498"/>
      <c r="E408" s="498"/>
      <c r="F408" s="498"/>
      <c r="G408" s="498"/>
      <c r="H408" s="498" t="s">
        <v>413</v>
      </c>
      <c r="I408" s="498" t="s">
        <v>162</v>
      </c>
      <c r="J408" s="498"/>
      <c r="K408" s="498"/>
      <c r="L408" s="498"/>
      <c r="M408" s="498"/>
      <c r="N408" s="498"/>
      <c r="O408" s="498"/>
      <c r="P408" s="498"/>
      <c r="Q408" s="498" t="s">
        <v>163</v>
      </c>
      <c r="R408" s="498" t="s">
        <v>162</v>
      </c>
      <c r="S408" s="498"/>
      <c r="T408" s="498"/>
      <c r="U408" s="498"/>
      <c r="V408" s="498"/>
    </row>
    <row r="409" spans="1:22" s="408" customFormat="1" ht="6.75" customHeight="1">
      <c r="A409" s="498"/>
      <c r="B409" s="498"/>
      <c r="C409" s="498"/>
      <c r="D409" s="498"/>
      <c r="E409" s="498"/>
      <c r="F409" s="498"/>
      <c r="G409" s="498"/>
      <c r="H409" s="498"/>
      <c r="I409" s="498" t="s">
        <v>166</v>
      </c>
      <c r="J409" s="498" t="s">
        <v>162</v>
      </c>
      <c r="K409" s="498"/>
      <c r="L409" s="498" t="s">
        <v>167</v>
      </c>
      <c r="M409" s="498" t="s">
        <v>168</v>
      </c>
      <c r="N409" s="498" t="s">
        <v>169</v>
      </c>
      <c r="O409" s="498" t="s">
        <v>759</v>
      </c>
      <c r="P409" s="498" t="s">
        <v>760</v>
      </c>
      <c r="Q409" s="498"/>
      <c r="R409" s="498" t="s">
        <v>164</v>
      </c>
      <c r="S409" s="422" t="s">
        <v>165</v>
      </c>
      <c r="T409" s="498" t="s">
        <v>761</v>
      </c>
      <c r="U409" s="498" t="s">
        <v>762</v>
      </c>
      <c r="V409" s="498"/>
    </row>
    <row r="410" spans="1:22" s="408" customFormat="1" ht="45" customHeight="1">
      <c r="A410" s="498"/>
      <c r="B410" s="498"/>
      <c r="C410" s="498"/>
      <c r="D410" s="498"/>
      <c r="E410" s="498"/>
      <c r="F410" s="498"/>
      <c r="G410" s="498"/>
      <c r="H410" s="498"/>
      <c r="I410" s="498"/>
      <c r="J410" s="422" t="s">
        <v>171</v>
      </c>
      <c r="K410" s="422" t="s">
        <v>172</v>
      </c>
      <c r="L410" s="498"/>
      <c r="M410" s="498"/>
      <c r="N410" s="498"/>
      <c r="O410" s="498"/>
      <c r="P410" s="498"/>
      <c r="Q410" s="498"/>
      <c r="R410" s="498"/>
      <c r="S410" s="422" t="s">
        <v>170</v>
      </c>
      <c r="T410" s="498"/>
      <c r="U410" s="498"/>
      <c r="V410" s="498"/>
    </row>
    <row r="411" spans="1:22" s="436" customFormat="1" ht="6.75" customHeight="1">
      <c r="A411" s="422" t="s">
        <v>36</v>
      </c>
      <c r="B411" s="422" t="s">
        <v>37</v>
      </c>
      <c r="C411" s="422" t="s">
        <v>38</v>
      </c>
      <c r="D411" s="498" t="s">
        <v>39</v>
      </c>
      <c r="E411" s="498"/>
      <c r="F411" s="498" t="s">
        <v>40</v>
      </c>
      <c r="G411" s="498"/>
      <c r="H411" s="422" t="s">
        <v>763</v>
      </c>
      <c r="I411" s="422" t="s">
        <v>764</v>
      </c>
      <c r="J411" s="422" t="s">
        <v>765</v>
      </c>
      <c r="K411" s="422" t="s">
        <v>766</v>
      </c>
      <c r="L411" s="422" t="s">
        <v>767</v>
      </c>
      <c r="M411" s="422" t="s">
        <v>768</v>
      </c>
      <c r="N411" s="422" t="s">
        <v>769</v>
      </c>
      <c r="O411" s="422" t="s">
        <v>770</v>
      </c>
      <c r="P411" s="422" t="s">
        <v>771</v>
      </c>
      <c r="Q411" s="422" t="s">
        <v>772</v>
      </c>
      <c r="R411" s="422" t="s">
        <v>773</v>
      </c>
      <c r="S411" s="422" t="s">
        <v>774</v>
      </c>
      <c r="T411" s="422" t="s">
        <v>775</v>
      </c>
      <c r="U411" s="501" t="s">
        <v>776</v>
      </c>
      <c r="V411" s="501"/>
    </row>
    <row r="412" spans="1:22" s="439" customFormat="1" ht="13.5" customHeight="1">
      <c r="A412" s="437" t="s">
        <v>776</v>
      </c>
      <c r="B412" s="437" t="s">
        <v>607</v>
      </c>
      <c r="C412" s="437" t="s">
        <v>776</v>
      </c>
      <c r="D412" s="499" t="s">
        <v>450</v>
      </c>
      <c r="E412" s="499"/>
      <c r="F412" s="500">
        <v>334259.56</v>
      </c>
      <c r="G412" s="500"/>
      <c r="H412" s="438">
        <v>334259.56</v>
      </c>
      <c r="I412" s="438">
        <v>154259.56</v>
      </c>
      <c r="J412" s="438">
        <v>99569.16</v>
      </c>
      <c r="K412" s="438">
        <v>54690.4</v>
      </c>
      <c r="L412" s="438">
        <v>0</v>
      </c>
      <c r="M412" s="438">
        <v>180000</v>
      </c>
      <c r="N412" s="438">
        <v>0</v>
      </c>
      <c r="O412" s="438">
        <v>0</v>
      </c>
      <c r="P412" s="438">
        <v>0</v>
      </c>
      <c r="Q412" s="438">
        <v>0</v>
      </c>
      <c r="R412" s="438">
        <v>0</v>
      </c>
      <c r="S412" s="438">
        <v>0</v>
      </c>
      <c r="T412" s="438">
        <v>0</v>
      </c>
      <c r="U412" s="500">
        <v>0</v>
      </c>
      <c r="V412" s="500"/>
    </row>
    <row r="413" spans="1:22" s="439" customFormat="1" ht="13.5" customHeight="1">
      <c r="A413" s="437" t="s">
        <v>776</v>
      </c>
      <c r="B413" s="437" t="s">
        <v>776</v>
      </c>
      <c r="C413" s="437" t="s">
        <v>855</v>
      </c>
      <c r="D413" s="499" t="s">
        <v>396</v>
      </c>
      <c r="E413" s="499"/>
      <c r="F413" s="500">
        <v>180000</v>
      </c>
      <c r="G413" s="500"/>
      <c r="H413" s="438">
        <v>180000</v>
      </c>
      <c r="I413" s="438">
        <v>0</v>
      </c>
      <c r="J413" s="438">
        <v>0</v>
      </c>
      <c r="K413" s="438">
        <v>0</v>
      </c>
      <c r="L413" s="438">
        <v>0</v>
      </c>
      <c r="M413" s="438">
        <v>180000</v>
      </c>
      <c r="N413" s="438">
        <v>0</v>
      </c>
      <c r="O413" s="438">
        <v>0</v>
      </c>
      <c r="P413" s="438">
        <v>0</v>
      </c>
      <c r="Q413" s="438">
        <v>0</v>
      </c>
      <c r="R413" s="438">
        <v>0</v>
      </c>
      <c r="S413" s="438">
        <v>0</v>
      </c>
      <c r="T413" s="438">
        <v>0</v>
      </c>
      <c r="U413" s="500">
        <v>0</v>
      </c>
      <c r="V413" s="500"/>
    </row>
    <row r="414" spans="1:22" s="439" customFormat="1" ht="13.5" customHeight="1">
      <c r="A414" s="437" t="s">
        <v>776</v>
      </c>
      <c r="B414" s="437" t="s">
        <v>776</v>
      </c>
      <c r="C414" s="437" t="s">
        <v>795</v>
      </c>
      <c r="D414" s="499" t="s">
        <v>283</v>
      </c>
      <c r="E414" s="499"/>
      <c r="F414" s="500">
        <v>77984</v>
      </c>
      <c r="G414" s="500"/>
      <c r="H414" s="438">
        <v>77984</v>
      </c>
      <c r="I414" s="438">
        <v>77984</v>
      </c>
      <c r="J414" s="438">
        <v>77984</v>
      </c>
      <c r="K414" s="438">
        <v>0</v>
      </c>
      <c r="L414" s="438">
        <v>0</v>
      </c>
      <c r="M414" s="438">
        <v>0</v>
      </c>
      <c r="N414" s="438">
        <v>0</v>
      </c>
      <c r="O414" s="438">
        <v>0</v>
      </c>
      <c r="P414" s="438">
        <v>0</v>
      </c>
      <c r="Q414" s="438">
        <v>0</v>
      </c>
      <c r="R414" s="438">
        <v>0</v>
      </c>
      <c r="S414" s="438">
        <v>0</v>
      </c>
      <c r="T414" s="438">
        <v>0</v>
      </c>
      <c r="U414" s="500">
        <v>0</v>
      </c>
      <c r="V414" s="500"/>
    </row>
    <row r="415" spans="1:22" s="439" customFormat="1" ht="13.5" customHeight="1">
      <c r="A415" s="437" t="s">
        <v>776</v>
      </c>
      <c r="B415" s="437" t="s">
        <v>776</v>
      </c>
      <c r="C415" s="437" t="s">
        <v>804</v>
      </c>
      <c r="D415" s="499" t="s">
        <v>285</v>
      </c>
      <c r="E415" s="499"/>
      <c r="F415" s="500">
        <v>5200</v>
      </c>
      <c r="G415" s="500"/>
      <c r="H415" s="438">
        <v>5200</v>
      </c>
      <c r="I415" s="438">
        <v>5200</v>
      </c>
      <c r="J415" s="438">
        <v>5200</v>
      </c>
      <c r="K415" s="438">
        <v>0</v>
      </c>
      <c r="L415" s="438">
        <v>0</v>
      </c>
      <c r="M415" s="438">
        <v>0</v>
      </c>
      <c r="N415" s="438">
        <v>0</v>
      </c>
      <c r="O415" s="438">
        <v>0</v>
      </c>
      <c r="P415" s="438">
        <v>0</v>
      </c>
      <c r="Q415" s="438">
        <v>0</v>
      </c>
      <c r="R415" s="438">
        <v>0</v>
      </c>
      <c r="S415" s="438">
        <v>0</v>
      </c>
      <c r="T415" s="438">
        <v>0</v>
      </c>
      <c r="U415" s="500">
        <v>0</v>
      </c>
      <c r="V415" s="500"/>
    </row>
    <row r="416" spans="1:22" s="439" customFormat="1" ht="13.5" customHeight="1">
      <c r="A416" s="437" t="s">
        <v>776</v>
      </c>
      <c r="B416" s="437" t="s">
        <v>776</v>
      </c>
      <c r="C416" s="437" t="s">
        <v>777</v>
      </c>
      <c r="D416" s="499" t="s">
        <v>287</v>
      </c>
      <c r="E416" s="499"/>
      <c r="F416" s="500">
        <v>14324.3</v>
      </c>
      <c r="G416" s="500"/>
      <c r="H416" s="438">
        <v>14324.3</v>
      </c>
      <c r="I416" s="438">
        <v>14324.3</v>
      </c>
      <c r="J416" s="438">
        <v>14324.3</v>
      </c>
      <c r="K416" s="438">
        <v>0</v>
      </c>
      <c r="L416" s="438">
        <v>0</v>
      </c>
      <c r="M416" s="438">
        <v>0</v>
      </c>
      <c r="N416" s="438">
        <v>0</v>
      </c>
      <c r="O416" s="438">
        <v>0</v>
      </c>
      <c r="P416" s="438">
        <v>0</v>
      </c>
      <c r="Q416" s="438">
        <v>0</v>
      </c>
      <c r="R416" s="438">
        <v>0</v>
      </c>
      <c r="S416" s="438">
        <v>0</v>
      </c>
      <c r="T416" s="438">
        <v>0</v>
      </c>
      <c r="U416" s="500">
        <v>0</v>
      </c>
      <c r="V416" s="500"/>
    </row>
    <row r="417" spans="1:22" s="439" customFormat="1" ht="13.5" customHeight="1">
      <c r="A417" s="437" t="s">
        <v>776</v>
      </c>
      <c r="B417" s="437" t="s">
        <v>776</v>
      </c>
      <c r="C417" s="437" t="s">
        <v>796</v>
      </c>
      <c r="D417" s="499" t="s">
        <v>289</v>
      </c>
      <c r="E417" s="499"/>
      <c r="F417" s="500">
        <v>2060.86</v>
      </c>
      <c r="G417" s="500"/>
      <c r="H417" s="438">
        <v>2060.86</v>
      </c>
      <c r="I417" s="438">
        <v>2060.86</v>
      </c>
      <c r="J417" s="438">
        <v>2060.86</v>
      </c>
      <c r="K417" s="438">
        <v>0</v>
      </c>
      <c r="L417" s="438">
        <v>0</v>
      </c>
      <c r="M417" s="438">
        <v>0</v>
      </c>
      <c r="N417" s="438">
        <v>0</v>
      </c>
      <c r="O417" s="438">
        <v>0</v>
      </c>
      <c r="P417" s="438">
        <v>0</v>
      </c>
      <c r="Q417" s="438">
        <v>0</v>
      </c>
      <c r="R417" s="438">
        <v>0</v>
      </c>
      <c r="S417" s="438">
        <v>0</v>
      </c>
      <c r="T417" s="438">
        <v>0</v>
      </c>
      <c r="U417" s="500">
        <v>0</v>
      </c>
      <c r="V417" s="500"/>
    </row>
    <row r="418" spans="1:22" s="439" customFormat="1" ht="13.5" customHeight="1">
      <c r="A418" s="437" t="s">
        <v>776</v>
      </c>
      <c r="B418" s="437" t="s">
        <v>776</v>
      </c>
      <c r="C418" s="437" t="s">
        <v>785</v>
      </c>
      <c r="D418" s="499" t="s">
        <v>388</v>
      </c>
      <c r="E418" s="499"/>
      <c r="F418" s="500">
        <v>1780.84</v>
      </c>
      <c r="G418" s="500"/>
      <c r="H418" s="438">
        <v>1780.84</v>
      </c>
      <c r="I418" s="438">
        <v>1780.84</v>
      </c>
      <c r="J418" s="438">
        <v>0</v>
      </c>
      <c r="K418" s="438">
        <v>1780.84</v>
      </c>
      <c r="L418" s="438">
        <v>0</v>
      </c>
      <c r="M418" s="438">
        <v>0</v>
      </c>
      <c r="N418" s="438">
        <v>0</v>
      </c>
      <c r="O418" s="438">
        <v>0</v>
      </c>
      <c r="P418" s="438">
        <v>0</v>
      </c>
      <c r="Q418" s="438">
        <v>0</v>
      </c>
      <c r="R418" s="438">
        <v>0</v>
      </c>
      <c r="S418" s="438">
        <v>0</v>
      </c>
      <c r="T418" s="438">
        <v>0</v>
      </c>
      <c r="U418" s="500">
        <v>0</v>
      </c>
      <c r="V418" s="500"/>
    </row>
    <row r="419" spans="1:22" s="439" customFormat="1" ht="13.5" customHeight="1">
      <c r="A419" s="437" t="s">
        <v>776</v>
      </c>
      <c r="B419" s="437" t="s">
        <v>776</v>
      </c>
      <c r="C419" s="437" t="s">
        <v>807</v>
      </c>
      <c r="D419" s="499" t="s">
        <v>299</v>
      </c>
      <c r="E419" s="499"/>
      <c r="F419" s="500">
        <v>106</v>
      </c>
      <c r="G419" s="500"/>
      <c r="H419" s="438">
        <v>106</v>
      </c>
      <c r="I419" s="438">
        <v>106</v>
      </c>
      <c r="J419" s="438">
        <v>0</v>
      </c>
      <c r="K419" s="438">
        <v>106</v>
      </c>
      <c r="L419" s="438">
        <v>0</v>
      </c>
      <c r="M419" s="438">
        <v>0</v>
      </c>
      <c r="N419" s="438">
        <v>0</v>
      </c>
      <c r="O419" s="438">
        <v>0</v>
      </c>
      <c r="P419" s="438">
        <v>0</v>
      </c>
      <c r="Q419" s="438">
        <v>0</v>
      </c>
      <c r="R419" s="438">
        <v>0</v>
      </c>
      <c r="S419" s="438">
        <v>0</v>
      </c>
      <c r="T419" s="438">
        <v>0</v>
      </c>
      <c r="U419" s="500">
        <v>0</v>
      </c>
      <c r="V419" s="500"/>
    </row>
    <row r="420" spans="1:22" s="439" customFormat="1" ht="13.5" customHeight="1">
      <c r="A420" s="437" t="s">
        <v>776</v>
      </c>
      <c r="B420" s="437" t="s">
        <v>776</v>
      </c>
      <c r="C420" s="437" t="s">
        <v>779</v>
      </c>
      <c r="D420" s="499" t="s">
        <v>301</v>
      </c>
      <c r="E420" s="499"/>
      <c r="F420" s="500">
        <v>44932.24</v>
      </c>
      <c r="G420" s="500"/>
      <c r="H420" s="438">
        <v>44932.24</v>
      </c>
      <c r="I420" s="438">
        <v>44932.24</v>
      </c>
      <c r="J420" s="438">
        <v>0</v>
      </c>
      <c r="K420" s="438">
        <v>44932.24</v>
      </c>
      <c r="L420" s="438">
        <v>0</v>
      </c>
      <c r="M420" s="438">
        <v>0</v>
      </c>
      <c r="N420" s="438">
        <v>0</v>
      </c>
      <c r="O420" s="438">
        <v>0</v>
      </c>
      <c r="P420" s="438">
        <v>0</v>
      </c>
      <c r="Q420" s="438">
        <v>0</v>
      </c>
      <c r="R420" s="438">
        <v>0</v>
      </c>
      <c r="S420" s="438">
        <v>0</v>
      </c>
      <c r="T420" s="438">
        <v>0</v>
      </c>
      <c r="U420" s="500">
        <v>0</v>
      </c>
      <c r="V420" s="500"/>
    </row>
    <row r="421" spans="1:22" s="439" customFormat="1" ht="13.5" customHeight="1">
      <c r="A421" s="437" t="s">
        <v>776</v>
      </c>
      <c r="B421" s="437" t="s">
        <v>776</v>
      </c>
      <c r="C421" s="437" t="s">
        <v>802</v>
      </c>
      <c r="D421" s="499" t="s">
        <v>307</v>
      </c>
      <c r="E421" s="499"/>
      <c r="F421" s="500">
        <v>4100</v>
      </c>
      <c r="G421" s="500"/>
      <c r="H421" s="438">
        <v>4100</v>
      </c>
      <c r="I421" s="438">
        <v>4100</v>
      </c>
      <c r="J421" s="438">
        <v>0</v>
      </c>
      <c r="K421" s="438">
        <v>4100</v>
      </c>
      <c r="L421" s="438">
        <v>0</v>
      </c>
      <c r="M421" s="438">
        <v>0</v>
      </c>
      <c r="N421" s="438">
        <v>0</v>
      </c>
      <c r="O421" s="438">
        <v>0</v>
      </c>
      <c r="P421" s="438">
        <v>0</v>
      </c>
      <c r="Q421" s="438">
        <v>0</v>
      </c>
      <c r="R421" s="438">
        <v>0</v>
      </c>
      <c r="S421" s="438">
        <v>0</v>
      </c>
      <c r="T421" s="438">
        <v>0</v>
      </c>
      <c r="U421" s="500">
        <v>0</v>
      </c>
      <c r="V421" s="500"/>
    </row>
    <row r="422" spans="1:22" s="439" customFormat="1" ht="13.5" customHeight="1">
      <c r="A422" s="437" t="s">
        <v>776</v>
      </c>
      <c r="B422" s="437" t="s">
        <v>776</v>
      </c>
      <c r="C422" s="437" t="s">
        <v>782</v>
      </c>
      <c r="D422" s="499" t="s">
        <v>309</v>
      </c>
      <c r="E422" s="499"/>
      <c r="F422" s="500">
        <v>900</v>
      </c>
      <c r="G422" s="500"/>
      <c r="H422" s="438">
        <v>900</v>
      </c>
      <c r="I422" s="438">
        <v>900</v>
      </c>
      <c r="J422" s="438">
        <v>0</v>
      </c>
      <c r="K422" s="438">
        <v>900</v>
      </c>
      <c r="L422" s="438">
        <v>0</v>
      </c>
      <c r="M422" s="438">
        <v>0</v>
      </c>
      <c r="N422" s="438">
        <v>0</v>
      </c>
      <c r="O422" s="438">
        <v>0</v>
      </c>
      <c r="P422" s="438">
        <v>0</v>
      </c>
      <c r="Q422" s="438">
        <v>0</v>
      </c>
      <c r="R422" s="438">
        <v>0</v>
      </c>
      <c r="S422" s="438">
        <v>0</v>
      </c>
      <c r="T422" s="438">
        <v>0</v>
      </c>
      <c r="U422" s="500">
        <v>0</v>
      </c>
      <c r="V422" s="500"/>
    </row>
    <row r="423" spans="1:22" s="439" customFormat="1" ht="18" customHeight="1">
      <c r="A423" s="437" t="s">
        <v>776</v>
      </c>
      <c r="B423" s="437" t="s">
        <v>776</v>
      </c>
      <c r="C423" s="437" t="s">
        <v>809</v>
      </c>
      <c r="D423" s="499" t="s">
        <v>311</v>
      </c>
      <c r="E423" s="499"/>
      <c r="F423" s="500">
        <v>2371.32</v>
      </c>
      <c r="G423" s="500"/>
      <c r="H423" s="438">
        <v>2371.32</v>
      </c>
      <c r="I423" s="438">
        <v>2371.32</v>
      </c>
      <c r="J423" s="438">
        <v>0</v>
      </c>
      <c r="K423" s="438">
        <v>2371.32</v>
      </c>
      <c r="L423" s="438">
        <v>0</v>
      </c>
      <c r="M423" s="438">
        <v>0</v>
      </c>
      <c r="N423" s="438">
        <v>0</v>
      </c>
      <c r="O423" s="438">
        <v>0</v>
      </c>
      <c r="P423" s="438">
        <v>0</v>
      </c>
      <c r="Q423" s="438">
        <v>0</v>
      </c>
      <c r="R423" s="438">
        <v>0</v>
      </c>
      <c r="S423" s="438">
        <v>0</v>
      </c>
      <c r="T423" s="438">
        <v>0</v>
      </c>
      <c r="U423" s="500">
        <v>0</v>
      </c>
      <c r="V423" s="500"/>
    </row>
    <row r="424" spans="1:22" s="439" customFormat="1" ht="19.5" customHeight="1">
      <c r="A424" s="437" t="s">
        <v>776</v>
      </c>
      <c r="B424" s="437" t="s">
        <v>776</v>
      </c>
      <c r="C424" s="437" t="s">
        <v>810</v>
      </c>
      <c r="D424" s="499" t="s">
        <v>315</v>
      </c>
      <c r="E424" s="499"/>
      <c r="F424" s="500">
        <v>500</v>
      </c>
      <c r="G424" s="500"/>
      <c r="H424" s="438">
        <v>500</v>
      </c>
      <c r="I424" s="438">
        <v>500</v>
      </c>
      <c r="J424" s="438">
        <v>0</v>
      </c>
      <c r="K424" s="438">
        <v>500</v>
      </c>
      <c r="L424" s="438">
        <v>0</v>
      </c>
      <c r="M424" s="438">
        <v>0</v>
      </c>
      <c r="N424" s="438">
        <v>0</v>
      </c>
      <c r="O424" s="438">
        <v>0</v>
      </c>
      <c r="P424" s="438">
        <v>0</v>
      </c>
      <c r="Q424" s="438">
        <v>0</v>
      </c>
      <c r="R424" s="438">
        <v>0</v>
      </c>
      <c r="S424" s="438">
        <v>0</v>
      </c>
      <c r="T424" s="438">
        <v>0</v>
      </c>
      <c r="U424" s="500">
        <v>0</v>
      </c>
      <c r="V424" s="500"/>
    </row>
    <row r="425" spans="1:22" s="439" customFormat="1" ht="75" customHeight="1">
      <c r="A425" s="437" t="s">
        <v>776</v>
      </c>
      <c r="B425" s="437" t="s">
        <v>609</v>
      </c>
      <c r="C425" s="437" t="s">
        <v>776</v>
      </c>
      <c r="D425" s="499" t="s">
        <v>610</v>
      </c>
      <c r="E425" s="499"/>
      <c r="F425" s="500">
        <v>12400</v>
      </c>
      <c r="G425" s="500"/>
      <c r="H425" s="438">
        <v>12400</v>
      </c>
      <c r="I425" s="438">
        <v>12400</v>
      </c>
      <c r="J425" s="438">
        <v>0</v>
      </c>
      <c r="K425" s="438">
        <v>12400</v>
      </c>
      <c r="L425" s="438">
        <v>0</v>
      </c>
      <c r="M425" s="438">
        <v>0</v>
      </c>
      <c r="N425" s="438">
        <v>0</v>
      </c>
      <c r="O425" s="438">
        <v>0</v>
      </c>
      <c r="P425" s="438">
        <v>0</v>
      </c>
      <c r="Q425" s="438">
        <v>0</v>
      </c>
      <c r="R425" s="438">
        <v>0</v>
      </c>
      <c r="S425" s="438">
        <v>0</v>
      </c>
      <c r="T425" s="438">
        <v>0</v>
      </c>
      <c r="U425" s="500">
        <v>0</v>
      </c>
      <c r="V425" s="500"/>
    </row>
    <row r="426" spans="1:22" s="439" customFormat="1" ht="13.5" customHeight="1">
      <c r="A426" s="437" t="s">
        <v>776</v>
      </c>
      <c r="B426" s="437" t="s">
        <v>776</v>
      </c>
      <c r="C426" s="437" t="s">
        <v>854</v>
      </c>
      <c r="D426" s="499" t="s">
        <v>397</v>
      </c>
      <c r="E426" s="499"/>
      <c r="F426" s="500">
        <v>12400</v>
      </c>
      <c r="G426" s="500"/>
      <c r="H426" s="438">
        <v>12400</v>
      </c>
      <c r="I426" s="438">
        <v>12400</v>
      </c>
      <c r="J426" s="438">
        <v>0</v>
      </c>
      <c r="K426" s="438">
        <v>12400</v>
      </c>
      <c r="L426" s="438">
        <v>0</v>
      </c>
      <c r="M426" s="438">
        <v>0</v>
      </c>
      <c r="N426" s="438">
        <v>0</v>
      </c>
      <c r="O426" s="438">
        <v>0</v>
      </c>
      <c r="P426" s="438">
        <v>0</v>
      </c>
      <c r="Q426" s="438">
        <v>0</v>
      </c>
      <c r="R426" s="438">
        <v>0</v>
      </c>
      <c r="S426" s="438">
        <v>0</v>
      </c>
      <c r="T426" s="438">
        <v>0</v>
      </c>
      <c r="U426" s="500">
        <v>0</v>
      </c>
      <c r="V426" s="500"/>
    </row>
    <row r="427" spans="1:22" s="439" customFormat="1" ht="18" customHeight="1">
      <c r="A427" s="437" t="s">
        <v>149</v>
      </c>
      <c r="B427" s="437" t="s">
        <v>776</v>
      </c>
      <c r="C427" s="437" t="s">
        <v>776</v>
      </c>
      <c r="D427" s="499" t="s">
        <v>150</v>
      </c>
      <c r="E427" s="499"/>
      <c r="F427" s="500">
        <v>1701226.95</v>
      </c>
      <c r="G427" s="500"/>
      <c r="H427" s="438">
        <v>1514422.6</v>
      </c>
      <c r="I427" s="438">
        <v>1470210.6</v>
      </c>
      <c r="J427" s="438">
        <v>163272</v>
      </c>
      <c r="K427" s="438">
        <v>1306938.6</v>
      </c>
      <c r="L427" s="438">
        <v>44212</v>
      </c>
      <c r="M427" s="438">
        <v>0</v>
      </c>
      <c r="N427" s="438">
        <v>0</v>
      </c>
      <c r="O427" s="438">
        <v>0</v>
      </c>
      <c r="P427" s="438">
        <v>0</v>
      </c>
      <c r="Q427" s="438">
        <v>186804.35</v>
      </c>
      <c r="R427" s="438">
        <v>186804.35</v>
      </c>
      <c r="S427" s="438">
        <v>0</v>
      </c>
      <c r="T427" s="438">
        <v>0</v>
      </c>
      <c r="U427" s="500">
        <v>0</v>
      </c>
      <c r="V427" s="500"/>
    </row>
    <row r="428" spans="1:22" s="439" customFormat="1" ht="13.5" customHeight="1">
      <c r="A428" s="437" t="s">
        <v>776</v>
      </c>
      <c r="B428" s="437" t="s">
        <v>20</v>
      </c>
      <c r="C428" s="437" t="s">
        <v>776</v>
      </c>
      <c r="D428" s="499" t="s">
        <v>613</v>
      </c>
      <c r="E428" s="499"/>
      <c r="F428" s="500">
        <v>1064360.6</v>
      </c>
      <c r="G428" s="500"/>
      <c r="H428" s="438">
        <v>1064360.6</v>
      </c>
      <c r="I428" s="438">
        <v>1064360.6</v>
      </c>
      <c r="J428" s="438">
        <v>149122</v>
      </c>
      <c r="K428" s="438">
        <v>915238.6</v>
      </c>
      <c r="L428" s="438">
        <v>0</v>
      </c>
      <c r="M428" s="438">
        <v>0</v>
      </c>
      <c r="N428" s="438">
        <v>0</v>
      </c>
      <c r="O428" s="438">
        <v>0</v>
      </c>
      <c r="P428" s="438">
        <v>0</v>
      </c>
      <c r="Q428" s="438">
        <v>0</v>
      </c>
      <c r="R428" s="438">
        <v>0</v>
      </c>
      <c r="S428" s="438">
        <v>0</v>
      </c>
      <c r="T428" s="438">
        <v>0</v>
      </c>
      <c r="U428" s="500">
        <v>0</v>
      </c>
      <c r="V428" s="500"/>
    </row>
    <row r="429" spans="1:22" s="439" customFormat="1" ht="13.5" customHeight="1">
      <c r="A429" s="437" t="s">
        <v>776</v>
      </c>
      <c r="B429" s="437" t="s">
        <v>776</v>
      </c>
      <c r="C429" s="437" t="s">
        <v>795</v>
      </c>
      <c r="D429" s="499" t="s">
        <v>283</v>
      </c>
      <c r="E429" s="499"/>
      <c r="F429" s="500">
        <v>102160</v>
      </c>
      <c r="G429" s="500"/>
      <c r="H429" s="438">
        <v>102160</v>
      </c>
      <c r="I429" s="438">
        <v>102160</v>
      </c>
      <c r="J429" s="438">
        <v>102160</v>
      </c>
      <c r="K429" s="438">
        <v>0</v>
      </c>
      <c r="L429" s="438">
        <v>0</v>
      </c>
      <c r="M429" s="438">
        <v>0</v>
      </c>
      <c r="N429" s="438">
        <v>0</v>
      </c>
      <c r="O429" s="438">
        <v>0</v>
      </c>
      <c r="P429" s="438">
        <v>0</v>
      </c>
      <c r="Q429" s="438">
        <v>0</v>
      </c>
      <c r="R429" s="438">
        <v>0</v>
      </c>
      <c r="S429" s="438">
        <v>0</v>
      </c>
      <c r="T429" s="438">
        <v>0</v>
      </c>
      <c r="U429" s="500">
        <v>0</v>
      </c>
      <c r="V429" s="500"/>
    </row>
    <row r="430" spans="1:22" s="439" customFormat="1" ht="13.5" customHeight="1">
      <c r="A430" s="437" t="s">
        <v>776</v>
      </c>
      <c r="B430" s="437" t="s">
        <v>776</v>
      </c>
      <c r="C430" s="437" t="s">
        <v>804</v>
      </c>
      <c r="D430" s="499" t="s">
        <v>285</v>
      </c>
      <c r="E430" s="499"/>
      <c r="F430" s="500">
        <v>7570</v>
      </c>
      <c r="G430" s="500"/>
      <c r="H430" s="438">
        <v>7570</v>
      </c>
      <c r="I430" s="438">
        <v>7570</v>
      </c>
      <c r="J430" s="438">
        <v>7570</v>
      </c>
      <c r="K430" s="438">
        <v>0</v>
      </c>
      <c r="L430" s="438">
        <v>0</v>
      </c>
      <c r="M430" s="438">
        <v>0</v>
      </c>
      <c r="N430" s="438">
        <v>0</v>
      </c>
      <c r="O430" s="438">
        <v>0</v>
      </c>
      <c r="P430" s="438">
        <v>0</v>
      </c>
      <c r="Q430" s="438">
        <v>0</v>
      </c>
      <c r="R430" s="438">
        <v>0</v>
      </c>
      <c r="S430" s="438">
        <v>0</v>
      </c>
      <c r="T430" s="438">
        <v>0</v>
      </c>
      <c r="U430" s="500">
        <v>0</v>
      </c>
      <c r="V430" s="500"/>
    </row>
    <row r="431" spans="1:22" s="439" customFormat="1" ht="13.5" customHeight="1">
      <c r="A431" s="437" t="s">
        <v>776</v>
      </c>
      <c r="B431" s="437" t="s">
        <v>776</v>
      </c>
      <c r="C431" s="437" t="s">
        <v>805</v>
      </c>
      <c r="D431" s="499" t="s">
        <v>389</v>
      </c>
      <c r="E431" s="499"/>
      <c r="F431" s="500">
        <v>9000</v>
      </c>
      <c r="G431" s="500"/>
      <c r="H431" s="438">
        <v>9000</v>
      </c>
      <c r="I431" s="438">
        <v>9000</v>
      </c>
      <c r="J431" s="438">
        <v>9000</v>
      </c>
      <c r="K431" s="438">
        <v>0</v>
      </c>
      <c r="L431" s="438">
        <v>0</v>
      </c>
      <c r="M431" s="438">
        <v>0</v>
      </c>
      <c r="N431" s="438">
        <v>0</v>
      </c>
      <c r="O431" s="438">
        <v>0</v>
      </c>
      <c r="P431" s="438">
        <v>0</v>
      </c>
      <c r="Q431" s="438">
        <v>0</v>
      </c>
      <c r="R431" s="438">
        <v>0</v>
      </c>
      <c r="S431" s="438">
        <v>0</v>
      </c>
      <c r="T431" s="438">
        <v>0</v>
      </c>
      <c r="U431" s="500">
        <v>0</v>
      </c>
      <c r="V431" s="500"/>
    </row>
    <row r="432" spans="1:22" s="439" customFormat="1" ht="13.5" customHeight="1">
      <c r="A432" s="437" t="s">
        <v>776</v>
      </c>
      <c r="B432" s="437" t="s">
        <v>776</v>
      </c>
      <c r="C432" s="437" t="s">
        <v>777</v>
      </c>
      <c r="D432" s="499" t="s">
        <v>287</v>
      </c>
      <c r="E432" s="499"/>
      <c r="F432" s="500">
        <v>20227</v>
      </c>
      <c r="G432" s="500"/>
      <c r="H432" s="438">
        <v>20227</v>
      </c>
      <c r="I432" s="438">
        <v>20227</v>
      </c>
      <c r="J432" s="438">
        <v>20227</v>
      </c>
      <c r="K432" s="438">
        <v>0</v>
      </c>
      <c r="L432" s="438">
        <v>0</v>
      </c>
      <c r="M432" s="438">
        <v>0</v>
      </c>
      <c r="N432" s="438">
        <v>0</v>
      </c>
      <c r="O432" s="438">
        <v>0</v>
      </c>
      <c r="P432" s="438">
        <v>0</v>
      </c>
      <c r="Q432" s="438">
        <v>0</v>
      </c>
      <c r="R432" s="438">
        <v>0</v>
      </c>
      <c r="S432" s="438">
        <v>0</v>
      </c>
      <c r="T432" s="438">
        <v>0</v>
      </c>
      <c r="U432" s="500">
        <v>0</v>
      </c>
      <c r="V432" s="500"/>
    </row>
    <row r="433" spans="1:22" s="439" customFormat="1" ht="13.5" customHeight="1">
      <c r="A433" s="437" t="s">
        <v>776</v>
      </c>
      <c r="B433" s="437" t="s">
        <v>776</v>
      </c>
      <c r="C433" s="437" t="s">
        <v>796</v>
      </c>
      <c r="D433" s="499" t="s">
        <v>289</v>
      </c>
      <c r="E433" s="499"/>
      <c r="F433" s="500">
        <v>2833</v>
      </c>
      <c r="G433" s="500"/>
      <c r="H433" s="438">
        <v>2833</v>
      </c>
      <c r="I433" s="438">
        <v>2833</v>
      </c>
      <c r="J433" s="438">
        <v>2833</v>
      </c>
      <c r="K433" s="438">
        <v>0</v>
      </c>
      <c r="L433" s="438">
        <v>0</v>
      </c>
      <c r="M433" s="438">
        <v>0</v>
      </c>
      <c r="N433" s="438">
        <v>0</v>
      </c>
      <c r="O433" s="438">
        <v>0</v>
      </c>
      <c r="P433" s="438">
        <v>0</v>
      </c>
      <c r="Q433" s="438">
        <v>0</v>
      </c>
      <c r="R433" s="438">
        <v>0</v>
      </c>
      <c r="S433" s="438">
        <v>0</v>
      </c>
      <c r="T433" s="438">
        <v>0</v>
      </c>
      <c r="U433" s="500">
        <v>0</v>
      </c>
      <c r="V433" s="500"/>
    </row>
    <row r="434" spans="1:22" s="439" customFormat="1" ht="13.5" customHeight="1">
      <c r="A434" s="437" t="s">
        <v>776</v>
      </c>
      <c r="B434" s="437" t="s">
        <v>776</v>
      </c>
      <c r="C434" s="437" t="s">
        <v>778</v>
      </c>
      <c r="D434" s="499" t="s">
        <v>291</v>
      </c>
      <c r="E434" s="499"/>
      <c r="F434" s="500">
        <v>7332</v>
      </c>
      <c r="G434" s="500"/>
      <c r="H434" s="438">
        <v>7332</v>
      </c>
      <c r="I434" s="438">
        <v>7332</v>
      </c>
      <c r="J434" s="438">
        <v>7332</v>
      </c>
      <c r="K434" s="438">
        <v>0</v>
      </c>
      <c r="L434" s="438">
        <v>0</v>
      </c>
      <c r="M434" s="438">
        <v>0</v>
      </c>
      <c r="N434" s="438">
        <v>0</v>
      </c>
      <c r="O434" s="438">
        <v>0</v>
      </c>
      <c r="P434" s="438">
        <v>0</v>
      </c>
      <c r="Q434" s="438">
        <v>0</v>
      </c>
      <c r="R434" s="438">
        <v>0</v>
      </c>
      <c r="S434" s="438">
        <v>0</v>
      </c>
      <c r="T434" s="438">
        <v>0</v>
      </c>
      <c r="U434" s="500">
        <v>0</v>
      </c>
      <c r="V434" s="500"/>
    </row>
    <row r="435" spans="1:22" s="439" customFormat="1" ht="13.5" customHeight="1">
      <c r="A435" s="437" t="s">
        <v>776</v>
      </c>
      <c r="B435" s="437" t="s">
        <v>776</v>
      </c>
      <c r="C435" s="437" t="s">
        <v>785</v>
      </c>
      <c r="D435" s="499" t="s">
        <v>388</v>
      </c>
      <c r="E435" s="499"/>
      <c r="F435" s="500">
        <v>11800</v>
      </c>
      <c r="G435" s="500"/>
      <c r="H435" s="438">
        <v>11800</v>
      </c>
      <c r="I435" s="438">
        <v>11800</v>
      </c>
      <c r="J435" s="438">
        <v>0</v>
      </c>
      <c r="K435" s="438">
        <v>11800</v>
      </c>
      <c r="L435" s="438">
        <v>0</v>
      </c>
      <c r="M435" s="438">
        <v>0</v>
      </c>
      <c r="N435" s="438">
        <v>0</v>
      </c>
      <c r="O435" s="438">
        <v>0</v>
      </c>
      <c r="P435" s="438">
        <v>0</v>
      </c>
      <c r="Q435" s="438">
        <v>0</v>
      </c>
      <c r="R435" s="438">
        <v>0</v>
      </c>
      <c r="S435" s="438">
        <v>0</v>
      </c>
      <c r="T435" s="438">
        <v>0</v>
      </c>
      <c r="U435" s="500">
        <v>0</v>
      </c>
      <c r="V435" s="500"/>
    </row>
    <row r="436" spans="1:22" s="439" customFormat="1" ht="12.75" customHeight="1">
      <c r="A436" s="437" t="s">
        <v>776</v>
      </c>
      <c r="B436" s="437" t="s">
        <v>776</v>
      </c>
      <c r="C436" s="437" t="s">
        <v>779</v>
      </c>
      <c r="D436" s="499" t="s">
        <v>301</v>
      </c>
      <c r="E436" s="499"/>
      <c r="F436" s="500">
        <v>898480</v>
      </c>
      <c r="G436" s="500"/>
      <c r="H436" s="438">
        <v>898480</v>
      </c>
      <c r="I436" s="438">
        <v>898480</v>
      </c>
      <c r="J436" s="438">
        <v>0</v>
      </c>
      <c r="K436" s="438">
        <v>898480</v>
      </c>
      <c r="L436" s="438">
        <v>0</v>
      </c>
      <c r="M436" s="438">
        <v>0</v>
      </c>
      <c r="N436" s="438">
        <v>0</v>
      </c>
      <c r="O436" s="438">
        <v>0</v>
      </c>
      <c r="P436" s="438">
        <v>0</v>
      </c>
      <c r="Q436" s="438">
        <v>0</v>
      </c>
      <c r="R436" s="438">
        <v>0</v>
      </c>
      <c r="S436" s="438">
        <v>0</v>
      </c>
      <c r="T436" s="438">
        <v>0</v>
      </c>
      <c r="U436" s="500">
        <v>0</v>
      </c>
      <c r="V436" s="500"/>
    </row>
    <row r="437" spans="1:22" s="439" customFormat="1" ht="12.75" customHeight="1">
      <c r="A437" s="437" t="s">
        <v>776</v>
      </c>
      <c r="B437" s="437" t="s">
        <v>776</v>
      </c>
      <c r="C437" s="437" t="s">
        <v>782</v>
      </c>
      <c r="D437" s="499" t="s">
        <v>309</v>
      </c>
      <c r="E437" s="499"/>
      <c r="F437" s="500">
        <v>1000</v>
      </c>
      <c r="G437" s="500"/>
      <c r="H437" s="438">
        <v>1000</v>
      </c>
      <c r="I437" s="438">
        <v>1000</v>
      </c>
      <c r="J437" s="438">
        <v>0</v>
      </c>
      <c r="K437" s="438">
        <v>1000</v>
      </c>
      <c r="L437" s="438">
        <v>0</v>
      </c>
      <c r="M437" s="438">
        <v>0</v>
      </c>
      <c r="N437" s="438">
        <v>0</v>
      </c>
      <c r="O437" s="438">
        <v>0</v>
      </c>
      <c r="P437" s="438">
        <v>0</v>
      </c>
      <c r="Q437" s="438">
        <v>0</v>
      </c>
      <c r="R437" s="438">
        <v>0</v>
      </c>
      <c r="S437" s="438">
        <v>0</v>
      </c>
      <c r="T437" s="438">
        <v>0</v>
      </c>
      <c r="U437" s="500">
        <v>0</v>
      </c>
      <c r="V437" s="500"/>
    </row>
    <row r="438" spans="1:22" s="439" customFormat="1" ht="16.5" customHeight="1">
      <c r="A438" s="437" t="s">
        <v>776</v>
      </c>
      <c r="B438" s="437" t="s">
        <v>776</v>
      </c>
      <c r="C438" s="437" t="s">
        <v>809</v>
      </c>
      <c r="D438" s="499" t="s">
        <v>311</v>
      </c>
      <c r="E438" s="499"/>
      <c r="F438" s="500">
        <v>2458.6</v>
      </c>
      <c r="G438" s="500"/>
      <c r="H438" s="438">
        <v>2458.6</v>
      </c>
      <c r="I438" s="438">
        <v>2458.6</v>
      </c>
      <c r="J438" s="438">
        <v>0</v>
      </c>
      <c r="K438" s="438">
        <v>2458.6</v>
      </c>
      <c r="L438" s="438">
        <v>0</v>
      </c>
      <c r="M438" s="438">
        <v>0</v>
      </c>
      <c r="N438" s="438">
        <v>0</v>
      </c>
      <c r="O438" s="438">
        <v>0</v>
      </c>
      <c r="P438" s="438">
        <v>0</v>
      </c>
      <c r="Q438" s="438">
        <v>0</v>
      </c>
      <c r="R438" s="438">
        <v>0</v>
      </c>
      <c r="S438" s="438">
        <v>0</v>
      </c>
      <c r="T438" s="438">
        <v>0</v>
      </c>
      <c r="U438" s="500">
        <v>0</v>
      </c>
      <c r="V438" s="500"/>
    </row>
    <row r="439" spans="1:22" s="439" customFormat="1" ht="19.5" customHeight="1">
      <c r="A439" s="437" t="s">
        <v>776</v>
      </c>
      <c r="B439" s="437" t="s">
        <v>776</v>
      </c>
      <c r="C439" s="437" t="s">
        <v>810</v>
      </c>
      <c r="D439" s="499" t="s">
        <v>315</v>
      </c>
      <c r="E439" s="499"/>
      <c r="F439" s="500">
        <v>1500</v>
      </c>
      <c r="G439" s="500"/>
      <c r="H439" s="438">
        <v>1500</v>
      </c>
      <c r="I439" s="438">
        <v>1500</v>
      </c>
      <c r="J439" s="438">
        <v>0</v>
      </c>
      <c r="K439" s="438">
        <v>1500</v>
      </c>
      <c r="L439" s="438">
        <v>0</v>
      </c>
      <c r="M439" s="438">
        <v>0</v>
      </c>
      <c r="N439" s="438">
        <v>0</v>
      </c>
      <c r="O439" s="438">
        <v>0</v>
      </c>
      <c r="P439" s="438">
        <v>0</v>
      </c>
      <c r="Q439" s="438">
        <v>0</v>
      </c>
      <c r="R439" s="438">
        <v>0</v>
      </c>
      <c r="S439" s="438">
        <v>0</v>
      </c>
      <c r="T439" s="438">
        <v>0</v>
      </c>
      <c r="U439" s="500">
        <v>0</v>
      </c>
      <c r="V439" s="500"/>
    </row>
    <row r="440" spans="1:6" s="408" customFormat="1" ht="8.25" customHeight="1">
      <c r="A440" s="502" t="s">
        <v>776</v>
      </c>
      <c r="B440" s="502"/>
      <c r="C440" s="502"/>
      <c r="D440" s="502"/>
      <c r="E440" s="503" t="s">
        <v>776</v>
      </c>
      <c r="F440" s="503"/>
    </row>
    <row r="441" spans="1:22" s="408" customFormat="1" ht="13.5" customHeight="1">
      <c r="A441" s="498" t="s">
        <v>32</v>
      </c>
      <c r="B441" s="498" t="s">
        <v>33</v>
      </c>
      <c r="C441" s="498" t="s">
        <v>34</v>
      </c>
      <c r="D441" s="498" t="s">
        <v>35</v>
      </c>
      <c r="E441" s="498"/>
      <c r="F441" s="498" t="s">
        <v>161</v>
      </c>
      <c r="G441" s="498"/>
      <c r="H441" s="498" t="s">
        <v>758</v>
      </c>
      <c r="I441" s="498"/>
      <c r="J441" s="498"/>
      <c r="K441" s="498"/>
      <c r="L441" s="498"/>
      <c r="M441" s="498"/>
      <c r="N441" s="498"/>
      <c r="O441" s="498"/>
      <c r="P441" s="498"/>
      <c r="Q441" s="498"/>
      <c r="R441" s="498"/>
      <c r="S441" s="498"/>
      <c r="T441" s="498"/>
      <c r="U441" s="498"/>
      <c r="V441" s="498"/>
    </row>
    <row r="442" spans="1:22" s="408" customFormat="1" ht="13.5" customHeight="1">
      <c r="A442" s="498"/>
      <c r="B442" s="498"/>
      <c r="C442" s="498"/>
      <c r="D442" s="498"/>
      <c r="E442" s="498"/>
      <c r="F442" s="498"/>
      <c r="G442" s="498"/>
      <c r="H442" s="498" t="s">
        <v>413</v>
      </c>
      <c r="I442" s="498" t="s">
        <v>162</v>
      </c>
      <c r="J442" s="498"/>
      <c r="K442" s="498"/>
      <c r="L442" s="498"/>
      <c r="M442" s="498"/>
      <c r="N442" s="498"/>
      <c r="O442" s="498"/>
      <c r="P442" s="498"/>
      <c r="Q442" s="498" t="s">
        <v>163</v>
      </c>
      <c r="R442" s="498" t="s">
        <v>162</v>
      </c>
      <c r="S442" s="498"/>
      <c r="T442" s="498"/>
      <c r="U442" s="498"/>
      <c r="V442" s="498"/>
    </row>
    <row r="443" spans="1:22" s="408" customFormat="1" ht="6.75" customHeight="1">
      <c r="A443" s="498"/>
      <c r="B443" s="498"/>
      <c r="C443" s="498"/>
      <c r="D443" s="498"/>
      <c r="E443" s="498"/>
      <c r="F443" s="498"/>
      <c r="G443" s="498"/>
      <c r="H443" s="498"/>
      <c r="I443" s="498" t="s">
        <v>166</v>
      </c>
      <c r="J443" s="498" t="s">
        <v>162</v>
      </c>
      <c r="K443" s="498"/>
      <c r="L443" s="498" t="s">
        <v>167</v>
      </c>
      <c r="M443" s="498" t="s">
        <v>168</v>
      </c>
      <c r="N443" s="498" t="s">
        <v>169</v>
      </c>
      <c r="O443" s="498" t="s">
        <v>759</v>
      </c>
      <c r="P443" s="498" t="s">
        <v>760</v>
      </c>
      <c r="Q443" s="498"/>
      <c r="R443" s="498" t="s">
        <v>164</v>
      </c>
      <c r="S443" s="422" t="s">
        <v>165</v>
      </c>
      <c r="T443" s="498" t="s">
        <v>761</v>
      </c>
      <c r="U443" s="498" t="s">
        <v>762</v>
      </c>
      <c r="V443" s="498"/>
    </row>
    <row r="444" spans="1:22" s="408" customFormat="1" ht="45" customHeight="1">
      <c r="A444" s="498"/>
      <c r="B444" s="498"/>
      <c r="C444" s="498"/>
      <c r="D444" s="498"/>
      <c r="E444" s="498"/>
      <c r="F444" s="498"/>
      <c r="G444" s="498"/>
      <c r="H444" s="498"/>
      <c r="I444" s="498"/>
      <c r="J444" s="422" t="s">
        <v>171</v>
      </c>
      <c r="K444" s="422" t="s">
        <v>172</v>
      </c>
      <c r="L444" s="498"/>
      <c r="M444" s="498"/>
      <c r="N444" s="498"/>
      <c r="O444" s="498"/>
      <c r="P444" s="498"/>
      <c r="Q444" s="498"/>
      <c r="R444" s="498"/>
      <c r="S444" s="422" t="s">
        <v>170</v>
      </c>
      <c r="T444" s="498"/>
      <c r="U444" s="498"/>
      <c r="V444" s="498"/>
    </row>
    <row r="445" spans="1:22" s="436" customFormat="1" ht="6.75" customHeight="1">
      <c r="A445" s="422" t="s">
        <v>36</v>
      </c>
      <c r="B445" s="422" t="s">
        <v>37</v>
      </c>
      <c r="C445" s="422" t="s">
        <v>38</v>
      </c>
      <c r="D445" s="498" t="s">
        <v>39</v>
      </c>
      <c r="E445" s="498"/>
      <c r="F445" s="498" t="s">
        <v>40</v>
      </c>
      <c r="G445" s="498"/>
      <c r="H445" s="422" t="s">
        <v>763</v>
      </c>
      <c r="I445" s="422" t="s">
        <v>764</v>
      </c>
      <c r="J445" s="422" t="s">
        <v>765</v>
      </c>
      <c r="K445" s="422" t="s">
        <v>766</v>
      </c>
      <c r="L445" s="422" t="s">
        <v>767</v>
      </c>
      <c r="M445" s="422" t="s">
        <v>768</v>
      </c>
      <c r="N445" s="422" t="s">
        <v>769</v>
      </c>
      <c r="O445" s="422" t="s">
        <v>770</v>
      </c>
      <c r="P445" s="422" t="s">
        <v>771</v>
      </c>
      <c r="Q445" s="422" t="s">
        <v>772</v>
      </c>
      <c r="R445" s="422" t="s">
        <v>773</v>
      </c>
      <c r="S445" s="422" t="s">
        <v>774</v>
      </c>
      <c r="T445" s="422" t="s">
        <v>775</v>
      </c>
      <c r="U445" s="501" t="s">
        <v>776</v>
      </c>
      <c r="V445" s="501"/>
    </row>
    <row r="446" spans="1:22" s="439" customFormat="1" ht="13.5" customHeight="1">
      <c r="A446" s="437" t="s">
        <v>776</v>
      </c>
      <c r="B446" s="437" t="s">
        <v>514</v>
      </c>
      <c r="C446" s="437" t="s">
        <v>776</v>
      </c>
      <c r="D446" s="499" t="s">
        <v>195</v>
      </c>
      <c r="E446" s="499"/>
      <c r="F446" s="500">
        <v>41420</v>
      </c>
      <c r="G446" s="500"/>
      <c r="H446" s="438">
        <v>36920</v>
      </c>
      <c r="I446" s="438">
        <v>25850</v>
      </c>
      <c r="J446" s="438">
        <v>14150</v>
      </c>
      <c r="K446" s="438">
        <v>11700</v>
      </c>
      <c r="L446" s="438">
        <v>11070</v>
      </c>
      <c r="M446" s="438">
        <v>0</v>
      </c>
      <c r="N446" s="438">
        <v>0</v>
      </c>
      <c r="O446" s="438">
        <v>0</v>
      </c>
      <c r="P446" s="438">
        <v>0</v>
      </c>
      <c r="Q446" s="438">
        <v>4500</v>
      </c>
      <c r="R446" s="438">
        <v>4500</v>
      </c>
      <c r="S446" s="438">
        <v>0</v>
      </c>
      <c r="T446" s="438">
        <v>0</v>
      </c>
      <c r="U446" s="500">
        <v>0</v>
      </c>
      <c r="V446" s="500"/>
    </row>
    <row r="447" spans="1:22" s="439" customFormat="1" ht="19.5" customHeight="1">
      <c r="A447" s="437" t="s">
        <v>776</v>
      </c>
      <c r="B447" s="437" t="s">
        <v>776</v>
      </c>
      <c r="C447" s="437" t="s">
        <v>780</v>
      </c>
      <c r="D447" s="499" t="s">
        <v>384</v>
      </c>
      <c r="E447" s="499"/>
      <c r="F447" s="500">
        <v>11070</v>
      </c>
      <c r="G447" s="500"/>
      <c r="H447" s="438">
        <v>11070</v>
      </c>
      <c r="I447" s="438">
        <v>0</v>
      </c>
      <c r="J447" s="438">
        <v>0</v>
      </c>
      <c r="K447" s="438">
        <v>0</v>
      </c>
      <c r="L447" s="438">
        <v>11070</v>
      </c>
      <c r="M447" s="438">
        <v>0</v>
      </c>
      <c r="N447" s="438">
        <v>0</v>
      </c>
      <c r="O447" s="438">
        <v>0</v>
      </c>
      <c r="P447" s="438">
        <v>0</v>
      </c>
      <c r="Q447" s="438">
        <v>0</v>
      </c>
      <c r="R447" s="438">
        <v>0</v>
      </c>
      <c r="S447" s="438">
        <v>0</v>
      </c>
      <c r="T447" s="438">
        <v>0</v>
      </c>
      <c r="U447" s="500">
        <v>0</v>
      </c>
      <c r="V447" s="500"/>
    </row>
    <row r="448" spans="1:22" s="439" customFormat="1" ht="13.5" customHeight="1">
      <c r="A448" s="437" t="s">
        <v>776</v>
      </c>
      <c r="B448" s="437" t="s">
        <v>776</v>
      </c>
      <c r="C448" s="437" t="s">
        <v>778</v>
      </c>
      <c r="D448" s="499" t="s">
        <v>291</v>
      </c>
      <c r="E448" s="499"/>
      <c r="F448" s="500">
        <v>14150</v>
      </c>
      <c r="G448" s="500"/>
      <c r="H448" s="438">
        <v>14150</v>
      </c>
      <c r="I448" s="438">
        <v>14150</v>
      </c>
      <c r="J448" s="438">
        <v>14150</v>
      </c>
      <c r="K448" s="438">
        <v>0</v>
      </c>
      <c r="L448" s="438">
        <v>0</v>
      </c>
      <c r="M448" s="438">
        <v>0</v>
      </c>
      <c r="N448" s="438">
        <v>0</v>
      </c>
      <c r="O448" s="438">
        <v>0</v>
      </c>
      <c r="P448" s="438">
        <v>0</v>
      </c>
      <c r="Q448" s="438">
        <v>0</v>
      </c>
      <c r="R448" s="438">
        <v>0</v>
      </c>
      <c r="S448" s="438">
        <v>0</v>
      </c>
      <c r="T448" s="438">
        <v>0</v>
      </c>
      <c r="U448" s="500">
        <v>0</v>
      </c>
      <c r="V448" s="500"/>
    </row>
    <row r="449" spans="1:22" s="439" customFormat="1" ht="13.5" customHeight="1">
      <c r="A449" s="437" t="s">
        <v>776</v>
      </c>
      <c r="B449" s="437" t="s">
        <v>776</v>
      </c>
      <c r="C449" s="437" t="s">
        <v>785</v>
      </c>
      <c r="D449" s="499" t="s">
        <v>388</v>
      </c>
      <c r="E449" s="499"/>
      <c r="F449" s="500">
        <v>9700</v>
      </c>
      <c r="G449" s="500"/>
      <c r="H449" s="438">
        <v>9700</v>
      </c>
      <c r="I449" s="438">
        <v>9700</v>
      </c>
      <c r="J449" s="438">
        <v>0</v>
      </c>
      <c r="K449" s="438">
        <v>9700</v>
      </c>
      <c r="L449" s="438">
        <v>0</v>
      </c>
      <c r="M449" s="438">
        <v>0</v>
      </c>
      <c r="N449" s="438">
        <v>0</v>
      </c>
      <c r="O449" s="438">
        <v>0</v>
      </c>
      <c r="P449" s="438">
        <v>0</v>
      </c>
      <c r="Q449" s="438">
        <v>0</v>
      </c>
      <c r="R449" s="438">
        <v>0</v>
      </c>
      <c r="S449" s="438">
        <v>0</v>
      </c>
      <c r="T449" s="438">
        <v>0</v>
      </c>
      <c r="U449" s="500">
        <v>0</v>
      </c>
      <c r="V449" s="500"/>
    </row>
    <row r="450" spans="1:22" s="439" customFormat="1" ht="13.5" customHeight="1">
      <c r="A450" s="437" t="s">
        <v>776</v>
      </c>
      <c r="B450" s="437" t="s">
        <v>776</v>
      </c>
      <c r="C450" s="437" t="s">
        <v>779</v>
      </c>
      <c r="D450" s="499" t="s">
        <v>301</v>
      </c>
      <c r="E450" s="499"/>
      <c r="F450" s="500">
        <v>2000</v>
      </c>
      <c r="G450" s="500"/>
      <c r="H450" s="438">
        <v>2000</v>
      </c>
      <c r="I450" s="438">
        <v>2000</v>
      </c>
      <c r="J450" s="438">
        <v>0</v>
      </c>
      <c r="K450" s="438">
        <v>2000</v>
      </c>
      <c r="L450" s="438">
        <v>0</v>
      </c>
      <c r="M450" s="438">
        <v>0</v>
      </c>
      <c r="N450" s="438">
        <v>0</v>
      </c>
      <c r="O450" s="438">
        <v>0</v>
      </c>
      <c r="P450" s="438">
        <v>0</v>
      </c>
      <c r="Q450" s="438">
        <v>0</v>
      </c>
      <c r="R450" s="438">
        <v>0</v>
      </c>
      <c r="S450" s="438">
        <v>0</v>
      </c>
      <c r="T450" s="438">
        <v>0</v>
      </c>
      <c r="U450" s="500">
        <v>0</v>
      </c>
      <c r="V450" s="500"/>
    </row>
    <row r="451" spans="1:22" s="439" customFormat="1" ht="19.5" customHeight="1">
      <c r="A451" s="437" t="s">
        <v>776</v>
      </c>
      <c r="B451" s="437" t="s">
        <v>776</v>
      </c>
      <c r="C451" s="437" t="s">
        <v>3</v>
      </c>
      <c r="D451" s="499" t="s">
        <v>386</v>
      </c>
      <c r="E451" s="499"/>
      <c r="F451" s="500">
        <v>4500</v>
      </c>
      <c r="G451" s="500"/>
      <c r="H451" s="438">
        <v>0</v>
      </c>
      <c r="I451" s="438">
        <v>0</v>
      </c>
      <c r="J451" s="438">
        <v>0</v>
      </c>
      <c r="K451" s="438">
        <v>0</v>
      </c>
      <c r="L451" s="438">
        <v>0</v>
      </c>
      <c r="M451" s="438">
        <v>0</v>
      </c>
      <c r="N451" s="438">
        <v>0</v>
      </c>
      <c r="O451" s="438">
        <v>0</v>
      </c>
      <c r="P451" s="438">
        <v>0</v>
      </c>
      <c r="Q451" s="438">
        <v>4500</v>
      </c>
      <c r="R451" s="438">
        <v>4500</v>
      </c>
      <c r="S451" s="438">
        <v>0</v>
      </c>
      <c r="T451" s="438">
        <v>0</v>
      </c>
      <c r="U451" s="500">
        <v>0</v>
      </c>
      <c r="V451" s="500"/>
    </row>
    <row r="452" spans="1:22" s="439" customFormat="1" ht="17.25" customHeight="1">
      <c r="A452" s="437" t="s">
        <v>776</v>
      </c>
      <c r="B452" s="437" t="s">
        <v>862</v>
      </c>
      <c r="C452" s="437" t="s">
        <v>776</v>
      </c>
      <c r="D452" s="499" t="s">
        <v>196</v>
      </c>
      <c r="E452" s="499"/>
      <c r="F452" s="500">
        <v>5000</v>
      </c>
      <c r="G452" s="500"/>
      <c r="H452" s="438">
        <v>5000</v>
      </c>
      <c r="I452" s="438">
        <v>5000</v>
      </c>
      <c r="J452" s="438">
        <v>0</v>
      </c>
      <c r="K452" s="438">
        <v>5000</v>
      </c>
      <c r="L452" s="438">
        <v>0</v>
      </c>
      <c r="M452" s="438">
        <v>0</v>
      </c>
      <c r="N452" s="438">
        <v>0</v>
      </c>
      <c r="O452" s="438">
        <v>0</v>
      </c>
      <c r="P452" s="438">
        <v>0</v>
      </c>
      <c r="Q452" s="438">
        <v>0</v>
      </c>
      <c r="R452" s="438">
        <v>0</v>
      </c>
      <c r="S452" s="438">
        <v>0</v>
      </c>
      <c r="T452" s="438">
        <v>0</v>
      </c>
      <c r="U452" s="500">
        <v>0</v>
      </c>
      <c r="V452" s="500"/>
    </row>
    <row r="453" spans="1:22" s="439" customFormat="1" ht="13.5" customHeight="1">
      <c r="A453" s="437" t="s">
        <v>776</v>
      </c>
      <c r="B453" s="437" t="s">
        <v>776</v>
      </c>
      <c r="C453" s="437" t="s">
        <v>779</v>
      </c>
      <c r="D453" s="499" t="s">
        <v>301</v>
      </c>
      <c r="E453" s="499"/>
      <c r="F453" s="500">
        <v>2000</v>
      </c>
      <c r="G453" s="500"/>
      <c r="H453" s="438">
        <v>2000</v>
      </c>
      <c r="I453" s="438">
        <v>2000</v>
      </c>
      <c r="J453" s="438">
        <v>0</v>
      </c>
      <c r="K453" s="438">
        <v>2000</v>
      </c>
      <c r="L453" s="438">
        <v>0</v>
      </c>
      <c r="M453" s="438">
        <v>0</v>
      </c>
      <c r="N453" s="438">
        <v>0</v>
      </c>
      <c r="O453" s="438">
        <v>0</v>
      </c>
      <c r="P453" s="438">
        <v>0</v>
      </c>
      <c r="Q453" s="438">
        <v>0</v>
      </c>
      <c r="R453" s="438">
        <v>0</v>
      </c>
      <c r="S453" s="438">
        <v>0</v>
      </c>
      <c r="T453" s="438">
        <v>0</v>
      </c>
      <c r="U453" s="500">
        <v>0</v>
      </c>
      <c r="V453" s="500"/>
    </row>
    <row r="454" spans="1:22" s="439" customFormat="1" ht="13.5" customHeight="1">
      <c r="A454" s="437" t="s">
        <v>776</v>
      </c>
      <c r="B454" s="437" t="s">
        <v>776</v>
      </c>
      <c r="C454" s="437" t="s">
        <v>782</v>
      </c>
      <c r="D454" s="499" t="s">
        <v>309</v>
      </c>
      <c r="E454" s="499"/>
      <c r="F454" s="500">
        <v>3000</v>
      </c>
      <c r="G454" s="500"/>
      <c r="H454" s="438">
        <v>3000</v>
      </c>
      <c r="I454" s="438">
        <v>3000</v>
      </c>
      <c r="J454" s="438">
        <v>0</v>
      </c>
      <c r="K454" s="438">
        <v>3000</v>
      </c>
      <c r="L454" s="438">
        <v>0</v>
      </c>
      <c r="M454" s="438">
        <v>0</v>
      </c>
      <c r="N454" s="438">
        <v>0</v>
      </c>
      <c r="O454" s="438">
        <v>0</v>
      </c>
      <c r="P454" s="438">
        <v>0</v>
      </c>
      <c r="Q454" s="438">
        <v>0</v>
      </c>
      <c r="R454" s="438">
        <v>0</v>
      </c>
      <c r="S454" s="438">
        <v>0</v>
      </c>
      <c r="T454" s="438">
        <v>0</v>
      </c>
      <c r="U454" s="500">
        <v>0</v>
      </c>
      <c r="V454" s="500"/>
    </row>
    <row r="455" spans="1:22" s="439" customFormat="1" ht="16.5" customHeight="1">
      <c r="A455" s="437" t="s">
        <v>776</v>
      </c>
      <c r="B455" s="437" t="s">
        <v>863</v>
      </c>
      <c r="C455" s="437" t="s">
        <v>776</v>
      </c>
      <c r="D455" s="499" t="s">
        <v>197</v>
      </c>
      <c r="E455" s="499"/>
      <c r="F455" s="500">
        <v>8000</v>
      </c>
      <c r="G455" s="500"/>
      <c r="H455" s="438">
        <v>8000</v>
      </c>
      <c r="I455" s="438">
        <v>8000</v>
      </c>
      <c r="J455" s="438">
        <v>0</v>
      </c>
      <c r="K455" s="438">
        <v>8000</v>
      </c>
      <c r="L455" s="438">
        <v>0</v>
      </c>
      <c r="M455" s="438">
        <v>0</v>
      </c>
      <c r="N455" s="438">
        <v>0</v>
      </c>
      <c r="O455" s="438">
        <v>0</v>
      </c>
      <c r="P455" s="438">
        <v>0</v>
      </c>
      <c r="Q455" s="438">
        <v>0</v>
      </c>
      <c r="R455" s="438">
        <v>0</v>
      </c>
      <c r="S455" s="438">
        <v>0</v>
      </c>
      <c r="T455" s="438">
        <v>0</v>
      </c>
      <c r="U455" s="500">
        <v>0</v>
      </c>
      <c r="V455" s="500"/>
    </row>
    <row r="456" spans="1:22" s="439" customFormat="1" ht="12.75" customHeight="1">
      <c r="A456" s="437" t="s">
        <v>776</v>
      </c>
      <c r="B456" s="437" t="s">
        <v>776</v>
      </c>
      <c r="C456" s="437" t="s">
        <v>785</v>
      </c>
      <c r="D456" s="499" t="s">
        <v>388</v>
      </c>
      <c r="E456" s="499"/>
      <c r="F456" s="500">
        <v>2000</v>
      </c>
      <c r="G456" s="500"/>
      <c r="H456" s="438">
        <v>2000</v>
      </c>
      <c r="I456" s="438">
        <v>2000</v>
      </c>
      <c r="J456" s="438">
        <v>0</v>
      </c>
      <c r="K456" s="438">
        <v>2000</v>
      </c>
      <c r="L456" s="438">
        <v>0</v>
      </c>
      <c r="M456" s="438">
        <v>0</v>
      </c>
      <c r="N456" s="438">
        <v>0</v>
      </c>
      <c r="O456" s="438">
        <v>0</v>
      </c>
      <c r="P456" s="438">
        <v>0</v>
      </c>
      <c r="Q456" s="438">
        <v>0</v>
      </c>
      <c r="R456" s="438">
        <v>0</v>
      </c>
      <c r="S456" s="438">
        <v>0</v>
      </c>
      <c r="T456" s="438">
        <v>0</v>
      </c>
      <c r="U456" s="500">
        <v>0</v>
      </c>
      <c r="V456" s="500"/>
    </row>
    <row r="457" spans="1:22" s="439" customFormat="1" ht="12.75" customHeight="1">
      <c r="A457" s="437" t="s">
        <v>776</v>
      </c>
      <c r="B457" s="437" t="s">
        <v>776</v>
      </c>
      <c r="C457" s="437" t="s">
        <v>779</v>
      </c>
      <c r="D457" s="499" t="s">
        <v>301</v>
      </c>
      <c r="E457" s="499"/>
      <c r="F457" s="500">
        <v>6000</v>
      </c>
      <c r="G457" s="500"/>
      <c r="H457" s="438">
        <v>6000</v>
      </c>
      <c r="I457" s="438">
        <v>6000</v>
      </c>
      <c r="J457" s="438">
        <v>0</v>
      </c>
      <c r="K457" s="438">
        <v>6000</v>
      </c>
      <c r="L457" s="438">
        <v>0</v>
      </c>
      <c r="M457" s="438">
        <v>0</v>
      </c>
      <c r="N457" s="438">
        <v>0</v>
      </c>
      <c r="O457" s="438">
        <v>0</v>
      </c>
      <c r="P457" s="438">
        <v>0</v>
      </c>
      <c r="Q457" s="438">
        <v>0</v>
      </c>
      <c r="R457" s="438">
        <v>0</v>
      </c>
      <c r="S457" s="438">
        <v>0</v>
      </c>
      <c r="T457" s="438">
        <v>0</v>
      </c>
      <c r="U457" s="500">
        <v>0</v>
      </c>
      <c r="V457" s="500"/>
    </row>
    <row r="458" spans="1:22" s="439" customFormat="1" ht="12.75" customHeight="1">
      <c r="A458" s="437" t="s">
        <v>776</v>
      </c>
      <c r="B458" s="437" t="s">
        <v>864</v>
      </c>
      <c r="C458" s="437" t="s">
        <v>776</v>
      </c>
      <c r="D458" s="499" t="s">
        <v>198</v>
      </c>
      <c r="E458" s="499"/>
      <c r="F458" s="500">
        <v>57000</v>
      </c>
      <c r="G458" s="500"/>
      <c r="H458" s="438">
        <v>57000</v>
      </c>
      <c r="I458" s="438">
        <v>57000</v>
      </c>
      <c r="J458" s="438">
        <v>0</v>
      </c>
      <c r="K458" s="438">
        <v>57000</v>
      </c>
      <c r="L458" s="438">
        <v>0</v>
      </c>
      <c r="M458" s="438">
        <v>0</v>
      </c>
      <c r="N458" s="438">
        <v>0</v>
      </c>
      <c r="O458" s="438">
        <v>0</v>
      </c>
      <c r="P458" s="438">
        <v>0</v>
      </c>
      <c r="Q458" s="438">
        <v>0</v>
      </c>
      <c r="R458" s="438">
        <v>0</v>
      </c>
      <c r="S458" s="438">
        <v>0</v>
      </c>
      <c r="T458" s="438">
        <v>0</v>
      </c>
      <c r="U458" s="500">
        <v>0</v>
      </c>
      <c r="V458" s="500"/>
    </row>
    <row r="459" spans="1:22" s="439" customFormat="1" ht="12.75" customHeight="1">
      <c r="A459" s="437" t="s">
        <v>776</v>
      </c>
      <c r="B459" s="437" t="s">
        <v>776</v>
      </c>
      <c r="C459" s="437" t="s">
        <v>779</v>
      </c>
      <c r="D459" s="499" t="s">
        <v>301</v>
      </c>
      <c r="E459" s="499"/>
      <c r="F459" s="500">
        <v>57000</v>
      </c>
      <c r="G459" s="500"/>
      <c r="H459" s="438">
        <v>57000</v>
      </c>
      <c r="I459" s="438">
        <v>57000</v>
      </c>
      <c r="J459" s="438">
        <v>0</v>
      </c>
      <c r="K459" s="438">
        <v>57000</v>
      </c>
      <c r="L459" s="438">
        <v>0</v>
      </c>
      <c r="M459" s="438">
        <v>0</v>
      </c>
      <c r="N459" s="438">
        <v>0</v>
      </c>
      <c r="O459" s="438">
        <v>0</v>
      </c>
      <c r="P459" s="438">
        <v>0</v>
      </c>
      <c r="Q459" s="438">
        <v>0</v>
      </c>
      <c r="R459" s="438">
        <v>0</v>
      </c>
      <c r="S459" s="438">
        <v>0</v>
      </c>
      <c r="T459" s="438">
        <v>0</v>
      </c>
      <c r="U459" s="500">
        <v>0</v>
      </c>
      <c r="V459" s="500"/>
    </row>
    <row r="460" spans="1:22" s="439" customFormat="1" ht="12.75" customHeight="1">
      <c r="A460" s="437" t="s">
        <v>776</v>
      </c>
      <c r="B460" s="437" t="s">
        <v>515</v>
      </c>
      <c r="C460" s="437" t="s">
        <v>776</v>
      </c>
      <c r="D460" s="499" t="s">
        <v>199</v>
      </c>
      <c r="E460" s="499"/>
      <c r="F460" s="500">
        <v>467304.35</v>
      </c>
      <c r="G460" s="500"/>
      <c r="H460" s="438">
        <v>285000</v>
      </c>
      <c r="I460" s="438">
        <v>285000</v>
      </c>
      <c r="J460" s="438">
        <v>0</v>
      </c>
      <c r="K460" s="438">
        <v>285000</v>
      </c>
      <c r="L460" s="438">
        <v>0</v>
      </c>
      <c r="M460" s="438">
        <v>0</v>
      </c>
      <c r="N460" s="438">
        <v>0</v>
      </c>
      <c r="O460" s="438">
        <v>0</v>
      </c>
      <c r="P460" s="438">
        <v>0</v>
      </c>
      <c r="Q460" s="438">
        <v>182304.35</v>
      </c>
      <c r="R460" s="438">
        <v>182304.35</v>
      </c>
      <c r="S460" s="438">
        <v>0</v>
      </c>
      <c r="T460" s="438">
        <v>0</v>
      </c>
      <c r="U460" s="500">
        <v>0</v>
      </c>
      <c r="V460" s="500"/>
    </row>
    <row r="461" spans="1:22" s="439" customFormat="1" ht="12.75" customHeight="1">
      <c r="A461" s="437" t="s">
        <v>776</v>
      </c>
      <c r="B461" s="437" t="s">
        <v>776</v>
      </c>
      <c r="C461" s="437" t="s">
        <v>783</v>
      </c>
      <c r="D461" s="499" t="s">
        <v>295</v>
      </c>
      <c r="E461" s="499"/>
      <c r="F461" s="500">
        <v>115000</v>
      </c>
      <c r="G461" s="500"/>
      <c r="H461" s="438">
        <v>115000</v>
      </c>
      <c r="I461" s="438">
        <v>115000</v>
      </c>
      <c r="J461" s="438">
        <v>0</v>
      </c>
      <c r="K461" s="438">
        <v>115000</v>
      </c>
      <c r="L461" s="438">
        <v>0</v>
      </c>
      <c r="M461" s="438">
        <v>0</v>
      </c>
      <c r="N461" s="438">
        <v>0</v>
      </c>
      <c r="O461" s="438">
        <v>0</v>
      </c>
      <c r="P461" s="438">
        <v>0</v>
      </c>
      <c r="Q461" s="438">
        <v>0</v>
      </c>
      <c r="R461" s="438">
        <v>0</v>
      </c>
      <c r="S461" s="438">
        <v>0</v>
      </c>
      <c r="T461" s="438">
        <v>0</v>
      </c>
      <c r="U461" s="500">
        <v>0</v>
      </c>
      <c r="V461" s="500"/>
    </row>
    <row r="462" spans="1:22" s="439" customFormat="1" ht="12.75" customHeight="1">
      <c r="A462" s="437" t="s">
        <v>776</v>
      </c>
      <c r="B462" s="437" t="s">
        <v>776</v>
      </c>
      <c r="C462" s="437" t="s">
        <v>779</v>
      </c>
      <c r="D462" s="499" t="s">
        <v>301</v>
      </c>
      <c r="E462" s="499"/>
      <c r="F462" s="500">
        <v>170000</v>
      </c>
      <c r="G462" s="500"/>
      <c r="H462" s="438">
        <v>170000</v>
      </c>
      <c r="I462" s="438">
        <v>170000</v>
      </c>
      <c r="J462" s="438">
        <v>0</v>
      </c>
      <c r="K462" s="438">
        <v>170000</v>
      </c>
      <c r="L462" s="438">
        <v>0</v>
      </c>
      <c r="M462" s="438">
        <v>0</v>
      </c>
      <c r="N462" s="438">
        <v>0</v>
      </c>
      <c r="O462" s="438">
        <v>0</v>
      </c>
      <c r="P462" s="438">
        <v>0</v>
      </c>
      <c r="Q462" s="438">
        <v>0</v>
      </c>
      <c r="R462" s="438">
        <v>0</v>
      </c>
      <c r="S462" s="438">
        <v>0</v>
      </c>
      <c r="T462" s="438">
        <v>0</v>
      </c>
      <c r="U462" s="500">
        <v>0</v>
      </c>
      <c r="V462" s="500"/>
    </row>
    <row r="463" spans="1:22" s="439" customFormat="1" ht="18" customHeight="1">
      <c r="A463" s="437" t="s">
        <v>776</v>
      </c>
      <c r="B463" s="437" t="s">
        <v>776</v>
      </c>
      <c r="C463" s="437" t="s">
        <v>2</v>
      </c>
      <c r="D463" s="499" t="s">
        <v>385</v>
      </c>
      <c r="E463" s="499"/>
      <c r="F463" s="500">
        <v>182304.35</v>
      </c>
      <c r="G463" s="500"/>
      <c r="H463" s="438">
        <v>0</v>
      </c>
      <c r="I463" s="438">
        <v>0</v>
      </c>
      <c r="J463" s="438">
        <v>0</v>
      </c>
      <c r="K463" s="438">
        <v>0</v>
      </c>
      <c r="L463" s="438">
        <v>0</v>
      </c>
      <c r="M463" s="438">
        <v>0</v>
      </c>
      <c r="N463" s="438">
        <v>0</v>
      </c>
      <c r="O463" s="438">
        <v>0</v>
      </c>
      <c r="P463" s="438">
        <v>0</v>
      </c>
      <c r="Q463" s="438">
        <v>182304.35</v>
      </c>
      <c r="R463" s="438">
        <v>182304.35</v>
      </c>
      <c r="S463" s="438">
        <v>0</v>
      </c>
      <c r="T463" s="438">
        <v>0</v>
      </c>
      <c r="U463" s="500">
        <v>0</v>
      </c>
      <c r="V463" s="500"/>
    </row>
    <row r="464" spans="1:22" s="439" customFormat="1" ht="18" customHeight="1">
      <c r="A464" s="437" t="s">
        <v>776</v>
      </c>
      <c r="B464" s="437" t="s">
        <v>865</v>
      </c>
      <c r="C464" s="437" t="s">
        <v>776</v>
      </c>
      <c r="D464" s="499" t="s">
        <v>866</v>
      </c>
      <c r="E464" s="499"/>
      <c r="F464" s="500">
        <v>58142</v>
      </c>
      <c r="G464" s="500"/>
      <c r="H464" s="438">
        <v>58142</v>
      </c>
      <c r="I464" s="438">
        <v>25000</v>
      </c>
      <c r="J464" s="438">
        <v>0</v>
      </c>
      <c r="K464" s="438">
        <v>25000</v>
      </c>
      <c r="L464" s="438">
        <v>33142</v>
      </c>
      <c r="M464" s="438">
        <v>0</v>
      </c>
      <c r="N464" s="438">
        <v>0</v>
      </c>
      <c r="O464" s="438">
        <v>0</v>
      </c>
      <c r="P464" s="438">
        <v>0</v>
      </c>
      <c r="Q464" s="438">
        <v>0</v>
      </c>
      <c r="R464" s="438">
        <v>0</v>
      </c>
      <c r="S464" s="438">
        <v>0</v>
      </c>
      <c r="T464" s="438">
        <v>0</v>
      </c>
      <c r="U464" s="500">
        <v>0</v>
      </c>
      <c r="V464" s="500"/>
    </row>
    <row r="465" spans="1:22" s="439" customFormat="1" ht="19.5" customHeight="1">
      <c r="A465" s="437" t="s">
        <v>776</v>
      </c>
      <c r="B465" s="437" t="s">
        <v>776</v>
      </c>
      <c r="C465" s="437" t="s">
        <v>780</v>
      </c>
      <c r="D465" s="499" t="s">
        <v>384</v>
      </c>
      <c r="E465" s="499"/>
      <c r="F465" s="500">
        <v>33142</v>
      </c>
      <c r="G465" s="500"/>
      <c r="H465" s="438">
        <v>33142</v>
      </c>
      <c r="I465" s="438">
        <v>0</v>
      </c>
      <c r="J465" s="438">
        <v>0</v>
      </c>
      <c r="K465" s="438">
        <v>0</v>
      </c>
      <c r="L465" s="438">
        <v>33142</v>
      </c>
      <c r="M465" s="438">
        <v>0</v>
      </c>
      <c r="N465" s="438">
        <v>0</v>
      </c>
      <c r="O465" s="438">
        <v>0</v>
      </c>
      <c r="P465" s="438">
        <v>0</v>
      </c>
      <c r="Q465" s="438">
        <v>0</v>
      </c>
      <c r="R465" s="438">
        <v>0</v>
      </c>
      <c r="S465" s="438">
        <v>0</v>
      </c>
      <c r="T465" s="438">
        <v>0</v>
      </c>
      <c r="U465" s="500">
        <v>0</v>
      </c>
      <c r="V465" s="500"/>
    </row>
    <row r="466" spans="1:22" s="439" customFormat="1" ht="12.75" customHeight="1">
      <c r="A466" s="437" t="s">
        <v>776</v>
      </c>
      <c r="B466" s="437" t="s">
        <v>776</v>
      </c>
      <c r="C466" s="437" t="s">
        <v>779</v>
      </c>
      <c r="D466" s="499" t="s">
        <v>301</v>
      </c>
      <c r="E466" s="499"/>
      <c r="F466" s="500">
        <v>25000</v>
      </c>
      <c r="G466" s="500"/>
      <c r="H466" s="438">
        <v>25000</v>
      </c>
      <c r="I466" s="438">
        <v>25000</v>
      </c>
      <c r="J466" s="438">
        <v>0</v>
      </c>
      <c r="K466" s="438">
        <v>25000</v>
      </c>
      <c r="L466" s="438">
        <v>0</v>
      </c>
      <c r="M466" s="438">
        <v>0</v>
      </c>
      <c r="N466" s="438">
        <v>0</v>
      </c>
      <c r="O466" s="438">
        <v>0</v>
      </c>
      <c r="P466" s="438">
        <v>0</v>
      </c>
      <c r="Q466" s="438">
        <v>0</v>
      </c>
      <c r="R466" s="438">
        <v>0</v>
      </c>
      <c r="S466" s="438">
        <v>0</v>
      </c>
      <c r="T466" s="438">
        <v>0</v>
      </c>
      <c r="U466" s="500">
        <v>0</v>
      </c>
      <c r="V466" s="500"/>
    </row>
    <row r="467" spans="1:22" s="439" customFormat="1" ht="13.5" customHeight="1">
      <c r="A467" s="437" t="s">
        <v>157</v>
      </c>
      <c r="B467" s="437" t="s">
        <v>776</v>
      </c>
      <c r="C467" s="437" t="s">
        <v>776</v>
      </c>
      <c r="D467" s="499" t="s">
        <v>158</v>
      </c>
      <c r="E467" s="499"/>
      <c r="F467" s="500">
        <v>1164985.01</v>
      </c>
      <c r="G467" s="500"/>
      <c r="H467" s="438">
        <v>841172.12</v>
      </c>
      <c r="I467" s="438">
        <v>129172.12</v>
      </c>
      <c r="J467" s="438">
        <v>3350</v>
      </c>
      <c r="K467" s="438">
        <v>125822.12</v>
      </c>
      <c r="L467" s="438">
        <v>712000</v>
      </c>
      <c r="M467" s="438">
        <v>0</v>
      </c>
      <c r="N467" s="438">
        <v>0</v>
      </c>
      <c r="O467" s="438">
        <v>0</v>
      </c>
      <c r="P467" s="438">
        <v>0</v>
      </c>
      <c r="Q467" s="438">
        <v>323812.89</v>
      </c>
      <c r="R467" s="438">
        <v>323812.89</v>
      </c>
      <c r="S467" s="438">
        <v>129136.94</v>
      </c>
      <c r="T467" s="438">
        <v>0</v>
      </c>
      <c r="U467" s="500">
        <v>0</v>
      </c>
      <c r="V467" s="500"/>
    </row>
    <row r="468" spans="1:22" s="439" customFormat="1" ht="13.5" customHeight="1">
      <c r="A468" s="437" t="s">
        <v>776</v>
      </c>
      <c r="B468" s="437" t="s">
        <v>200</v>
      </c>
      <c r="C468" s="437" t="s">
        <v>776</v>
      </c>
      <c r="D468" s="499" t="s">
        <v>201</v>
      </c>
      <c r="E468" s="499"/>
      <c r="F468" s="500">
        <v>509607.22</v>
      </c>
      <c r="G468" s="500"/>
      <c r="H468" s="438">
        <v>509607.22</v>
      </c>
      <c r="I468" s="438">
        <v>63607.22</v>
      </c>
      <c r="J468" s="438">
        <v>0</v>
      </c>
      <c r="K468" s="438">
        <v>63607.22</v>
      </c>
      <c r="L468" s="438">
        <v>446000</v>
      </c>
      <c r="M468" s="438">
        <v>0</v>
      </c>
      <c r="N468" s="438">
        <v>0</v>
      </c>
      <c r="O468" s="438">
        <v>0</v>
      </c>
      <c r="P468" s="438">
        <v>0</v>
      </c>
      <c r="Q468" s="438">
        <v>0</v>
      </c>
      <c r="R468" s="438">
        <v>0</v>
      </c>
      <c r="S468" s="438">
        <v>0</v>
      </c>
      <c r="T468" s="438">
        <v>0</v>
      </c>
      <c r="U468" s="500">
        <v>0</v>
      </c>
      <c r="V468" s="500"/>
    </row>
    <row r="469" spans="1:22" s="439" customFormat="1" ht="19.5" customHeight="1">
      <c r="A469" s="437" t="s">
        <v>776</v>
      </c>
      <c r="B469" s="437" t="s">
        <v>776</v>
      </c>
      <c r="C469" s="437" t="s">
        <v>867</v>
      </c>
      <c r="D469" s="499" t="s">
        <v>399</v>
      </c>
      <c r="E469" s="499"/>
      <c r="F469" s="500">
        <v>446000</v>
      </c>
      <c r="G469" s="500"/>
      <c r="H469" s="438">
        <v>446000</v>
      </c>
      <c r="I469" s="438">
        <v>0</v>
      </c>
      <c r="J469" s="438">
        <v>0</v>
      </c>
      <c r="K469" s="438">
        <v>0</v>
      </c>
      <c r="L469" s="438">
        <v>446000</v>
      </c>
      <c r="M469" s="438">
        <v>0</v>
      </c>
      <c r="N469" s="438">
        <v>0</v>
      </c>
      <c r="O469" s="438">
        <v>0</v>
      </c>
      <c r="P469" s="438">
        <v>0</v>
      </c>
      <c r="Q469" s="438">
        <v>0</v>
      </c>
      <c r="R469" s="438">
        <v>0</v>
      </c>
      <c r="S469" s="438">
        <v>0</v>
      </c>
      <c r="T469" s="438">
        <v>0</v>
      </c>
      <c r="U469" s="500">
        <v>0</v>
      </c>
      <c r="V469" s="500"/>
    </row>
    <row r="470" spans="1:22" s="439" customFormat="1" ht="12" customHeight="1">
      <c r="A470" s="437" t="s">
        <v>776</v>
      </c>
      <c r="B470" s="437" t="s">
        <v>776</v>
      </c>
      <c r="C470" s="437" t="s">
        <v>785</v>
      </c>
      <c r="D470" s="499" t="s">
        <v>388</v>
      </c>
      <c r="E470" s="499"/>
      <c r="F470" s="500">
        <v>34556.93</v>
      </c>
      <c r="G470" s="500"/>
      <c r="H470" s="438">
        <v>34556.93</v>
      </c>
      <c r="I470" s="438">
        <v>34556.93</v>
      </c>
      <c r="J470" s="438">
        <v>0</v>
      </c>
      <c r="K470" s="438">
        <v>34556.93</v>
      </c>
      <c r="L470" s="438">
        <v>0</v>
      </c>
      <c r="M470" s="438">
        <v>0</v>
      </c>
      <c r="N470" s="438">
        <v>0</v>
      </c>
      <c r="O470" s="438">
        <v>0</v>
      </c>
      <c r="P470" s="438">
        <v>0</v>
      </c>
      <c r="Q470" s="438">
        <v>0</v>
      </c>
      <c r="R470" s="438">
        <v>0</v>
      </c>
      <c r="S470" s="438">
        <v>0</v>
      </c>
      <c r="T470" s="438">
        <v>0</v>
      </c>
      <c r="U470" s="500">
        <v>0</v>
      </c>
      <c r="V470" s="500"/>
    </row>
    <row r="471" spans="1:22" s="439" customFormat="1" ht="12" customHeight="1">
      <c r="A471" s="437" t="s">
        <v>776</v>
      </c>
      <c r="B471" s="437" t="s">
        <v>776</v>
      </c>
      <c r="C471" s="437" t="s">
        <v>783</v>
      </c>
      <c r="D471" s="499" t="s">
        <v>295</v>
      </c>
      <c r="E471" s="499"/>
      <c r="F471" s="500">
        <v>20000</v>
      </c>
      <c r="G471" s="500"/>
      <c r="H471" s="438">
        <v>20000</v>
      </c>
      <c r="I471" s="438">
        <v>20000</v>
      </c>
      <c r="J471" s="438">
        <v>0</v>
      </c>
      <c r="K471" s="438">
        <v>20000</v>
      </c>
      <c r="L471" s="438">
        <v>0</v>
      </c>
      <c r="M471" s="438">
        <v>0</v>
      </c>
      <c r="N471" s="438">
        <v>0</v>
      </c>
      <c r="O471" s="438">
        <v>0</v>
      </c>
      <c r="P471" s="438">
        <v>0</v>
      </c>
      <c r="Q471" s="438">
        <v>0</v>
      </c>
      <c r="R471" s="438">
        <v>0</v>
      </c>
      <c r="S471" s="438">
        <v>0</v>
      </c>
      <c r="T471" s="438">
        <v>0</v>
      </c>
      <c r="U471" s="500">
        <v>0</v>
      </c>
      <c r="V471" s="500"/>
    </row>
    <row r="472" spans="1:22" s="439" customFormat="1" ht="12" customHeight="1">
      <c r="A472" s="437" t="s">
        <v>776</v>
      </c>
      <c r="B472" s="437" t="s">
        <v>776</v>
      </c>
      <c r="C472" s="437" t="s">
        <v>786</v>
      </c>
      <c r="D472" s="499" t="s">
        <v>390</v>
      </c>
      <c r="E472" s="499"/>
      <c r="F472" s="500">
        <v>9050.29</v>
      </c>
      <c r="G472" s="500"/>
      <c r="H472" s="438">
        <v>9050.29</v>
      </c>
      <c r="I472" s="438">
        <v>9050.29</v>
      </c>
      <c r="J472" s="438">
        <v>0</v>
      </c>
      <c r="K472" s="438">
        <v>9050.29</v>
      </c>
      <c r="L472" s="438">
        <v>0</v>
      </c>
      <c r="M472" s="438">
        <v>0</v>
      </c>
      <c r="N472" s="438">
        <v>0</v>
      </c>
      <c r="O472" s="438">
        <v>0</v>
      </c>
      <c r="P472" s="438">
        <v>0</v>
      </c>
      <c r="Q472" s="438">
        <v>0</v>
      </c>
      <c r="R472" s="438">
        <v>0</v>
      </c>
      <c r="S472" s="438">
        <v>0</v>
      </c>
      <c r="T472" s="438">
        <v>0</v>
      </c>
      <c r="U472" s="500">
        <v>0</v>
      </c>
      <c r="V472" s="500"/>
    </row>
    <row r="473" spans="1:22" s="439" customFormat="1" ht="12.75" customHeight="1">
      <c r="A473" s="437" t="s">
        <v>776</v>
      </c>
      <c r="B473" s="437" t="s">
        <v>460</v>
      </c>
      <c r="C473" s="437" t="s">
        <v>776</v>
      </c>
      <c r="D473" s="499" t="s">
        <v>159</v>
      </c>
      <c r="E473" s="499"/>
      <c r="F473" s="500">
        <v>350136.94</v>
      </c>
      <c r="G473" s="500"/>
      <c r="H473" s="438">
        <v>221000</v>
      </c>
      <c r="I473" s="438">
        <v>0</v>
      </c>
      <c r="J473" s="438">
        <v>0</v>
      </c>
      <c r="K473" s="438">
        <v>0</v>
      </c>
      <c r="L473" s="438">
        <v>221000</v>
      </c>
      <c r="M473" s="438">
        <v>0</v>
      </c>
      <c r="N473" s="438">
        <v>0</v>
      </c>
      <c r="O473" s="438">
        <v>0</v>
      </c>
      <c r="P473" s="438">
        <v>0</v>
      </c>
      <c r="Q473" s="438">
        <v>129136.94</v>
      </c>
      <c r="R473" s="438">
        <v>129136.94</v>
      </c>
      <c r="S473" s="438">
        <v>129136.94</v>
      </c>
      <c r="T473" s="438">
        <v>0</v>
      </c>
      <c r="U473" s="500">
        <v>0</v>
      </c>
      <c r="V473" s="500"/>
    </row>
    <row r="474" spans="1:22" s="439" customFormat="1" ht="19.5" customHeight="1">
      <c r="A474" s="437" t="s">
        <v>776</v>
      </c>
      <c r="B474" s="437" t="s">
        <v>776</v>
      </c>
      <c r="C474" s="437" t="s">
        <v>867</v>
      </c>
      <c r="D474" s="499" t="s">
        <v>399</v>
      </c>
      <c r="E474" s="499"/>
      <c r="F474" s="500">
        <v>221000</v>
      </c>
      <c r="G474" s="500"/>
      <c r="H474" s="438">
        <v>221000</v>
      </c>
      <c r="I474" s="438">
        <v>0</v>
      </c>
      <c r="J474" s="438">
        <v>0</v>
      </c>
      <c r="K474" s="438">
        <v>0</v>
      </c>
      <c r="L474" s="438">
        <v>221000</v>
      </c>
      <c r="M474" s="438">
        <v>0</v>
      </c>
      <c r="N474" s="438">
        <v>0</v>
      </c>
      <c r="O474" s="438">
        <v>0</v>
      </c>
      <c r="P474" s="438">
        <v>0</v>
      </c>
      <c r="Q474" s="438">
        <v>0</v>
      </c>
      <c r="R474" s="438">
        <v>0</v>
      </c>
      <c r="S474" s="438">
        <v>0</v>
      </c>
      <c r="T474" s="438">
        <v>0</v>
      </c>
      <c r="U474" s="500">
        <v>0</v>
      </c>
      <c r="V474" s="500"/>
    </row>
    <row r="475" spans="1:22" s="439" customFormat="1" ht="18" customHeight="1">
      <c r="A475" s="437" t="s">
        <v>776</v>
      </c>
      <c r="B475" s="437" t="s">
        <v>776</v>
      </c>
      <c r="C475" s="437" t="s">
        <v>671</v>
      </c>
      <c r="D475" s="499" t="s">
        <v>385</v>
      </c>
      <c r="E475" s="499"/>
      <c r="F475" s="500">
        <v>52796</v>
      </c>
      <c r="G475" s="500"/>
      <c r="H475" s="438">
        <v>0</v>
      </c>
      <c r="I475" s="438">
        <v>0</v>
      </c>
      <c r="J475" s="438">
        <v>0</v>
      </c>
      <c r="K475" s="438">
        <v>0</v>
      </c>
      <c r="L475" s="438">
        <v>0</v>
      </c>
      <c r="M475" s="438">
        <v>0</v>
      </c>
      <c r="N475" s="438">
        <v>0</v>
      </c>
      <c r="O475" s="438">
        <v>0</v>
      </c>
      <c r="P475" s="438">
        <v>0</v>
      </c>
      <c r="Q475" s="438">
        <v>52796</v>
      </c>
      <c r="R475" s="438">
        <v>52796</v>
      </c>
      <c r="S475" s="438">
        <v>52796</v>
      </c>
      <c r="T475" s="438">
        <v>0</v>
      </c>
      <c r="U475" s="500">
        <v>0</v>
      </c>
      <c r="V475" s="500"/>
    </row>
    <row r="476" spans="1:22" s="439" customFormat="1" ht="16.5" customHeight="1">
      <c r="A476" s="437" t="s">
        <v>776</v>
      </c>
      <c r="B476" s="437" t="s">
        <v>776</v>
      </c>
      <c r="C476" s="437" t="s">
        <v>674</v>
      </c>
      <c r="D476" s="499" t="s">
        <v>385</v>
      </c>
      <c r="E476" s="499"/>
      <c r="F476" s="500">
        <v>76340.94</v>
      </c>
      <c r="G476" s="500"/>
      <c r="H476" s="438">
        <v>0</v>
      </c>
      <c r="I476" s="438">
        <v>0</v>
      </c>
      <c r="J476" s="438">
        <v>0</v>
      </c>
      <c r="K476" s="438">
        <v>0</v>
      </c>
      <c r="L476" s="438">
        <v>0</v>
      </c>
      <c r="M476" s="438">
        <v>0</v>
      </c>
      <c r="N476" s="438">
        <v>0</v>
      </c>
      <c r="O476" s="438">
        <v>0</v>
      </c>
      <c r="P476" s="438">
        <v>0</v>
      </c>
      <c r="Q476" s="438">
        <v>76340.94</v>
      </c>
      <c r="R476" s="438">
        <v>76340.94</v>
      </c>
      <c r="S476" s="438">
        <v>76340.94</v>
      </c>
      <c r="T476" s="438">
        <v>0</v>
      </c>
      <c r="U476" s="500">
        <v>0</v>
      </c>
      <c r="V476" s="500"/>
    </row>
    <row r="477" spans="1:6" s="408" customFormat="1" ht="14.25" customHeight="1">
      <c r="A477" s="502" t="s">
        <v>776</v>
      </c>
      <c r="B477" s="502"/>
      <c r="C477" s="502"/>
      <c r="D477" s="502"/>
      <c r="E477" s="503" t="s">
        <v>776</v>
      </c>
      <c r="F477" s="503"/>
    </row>
    <row r="478" spans="1:22" s="408" customFormat="1" ht="13.5" customHeight="1">
      <c r="A478" s="498" t="s">
        <v>32</v>
      </c>
      <c r="B478" s="498" t="s">
        <v>33</v>
      </c>
      <c r="C478" s="498" t="s">
        <v>34</v>
      </c>
      <c r="D478" s="498" t="s">
        <v>35</v>
      </c>
      <c r="E478" s="498"/>
      <c r="F478" s="498" t="s">
        <v>161</v>
      </c>
      <c r="G478" s="498"/>
      <c r="H478" s="498" t="s">
        <v>758</v>
      </c>
      <c r="I478" s="498"/>
      <c r="J478" s="498"/>
      <c r="K478" s="498"/>
      <c r="L478" s="498"/>
      <c r="M478" s="498"/>
      <c r="N478" s="498"/>
      <c r="O478" s="498"/>
      <c r="P478" s="498"/>
      <c r="Q478" s="498"/>
      <c r="R478" s="498"/>
      <c r="S478" s="498"/>
      <c r="T478" s="498"/>
      <c r="U478" s="498"/>
      <c r="V478" s="498"/>
    </row>
    <row r="479" spans="1:22" s="408" customFormat="1" ht="13.5" customHeight="1">
      <c r="A479" s="498"/>
      <c r="B479" s="498"/>
      <c r="C479" s="498"/>
      <c r="D479" s="498"/>
      <c r="E479" s="498"/>
      <c r="F479" s="498"/>
      <c r="G479" s="498"/>
      <c r="H479" s="498" t="s">
        <v>413</v>
      </c>
      <c r="I479" s="498" t="s">
        <v>162</v>
      </c>
      <c r="J479" s="498"/>
      <c r="K479" s="498"/>
      <c r="L479" s="498"/>
      <c r="M479" s="498"/>
      <c r="N479" s="498"/>
      <c r="O479" s="498"/>
      <c r="P479" s="498"/>
      <c r="Q479" s="498" t="s">
        <v>163</v>
      </c>
      <c r="R479" s="498" t="s">
        <v>162</v>
      </c>
      <c r="S479" s="498"/>
      <c r="T479" s="498"/>
      <c r="U479" s="498"/>
      <c r="V479" s="498"/>
    </row>
    <row r="480" spans="1:22" s="408" customFormat="1" ht="6.75" customHeight="1">
      <c r="A480" s="498"/>
      <c r="B480" s="498"/>
      <c r="C480" s="498"/>
      <c r="D480" s="498"/>
      <c r="E480" s="498"/>
      <c r="F480" s="498"/>
      <c r="G480" s="498"/>
      <c r="H480" s="498"/>
      <c r="I480" s="498" t="s">
        <v>166</v>
      </c>
      <c r="J480" s="498" t="s">
        <v>162</v>
      </c>
      <c r="K480" s="498"/>
      <c r="L480" s="498" t="s">
        <v>167</v>
      </c>
      <c r="M480" s="498" t="s">
        <v>168</v>
      </c>
      <c r="N480" s="498" t="s">
        <v>169</v>
      </c>
      <c r="O480" s="498" t="s">
        <v>759</v>
      </c>
      <c r="P480" s="498" t="s">
        <v>760</v>
      </c>
      <c r="Q480" s="498"/>
      <c r="R480" s="498" t="s">
        <v>164</v>
      </c>
      <c r="S480" s="422" t="s">
        <v>165</v>
      </c>
      <c r="T480" s="498" t="s">
        <v>761</v>
      </c>
      <c r="U480" s="498" t="s">
        <v>762</v>
      </c>
      <c r="V480" s="498"/>
    </row>
    <row r="481" spans="1:22" s="408" customFormat="1" ht="45" customHeight="1">
      <c r="A481" s="498"/>
      <c r="B481" s="498"/>
      <c r="C481" s="498"/>
      <c r="D481" s="498"/>
      <c r="E481" s="498"/>
      <c r="F481" s="498"/>
      <c r="G481" s="498"/>
      <c r="H481" s="498"/>
      <c r="I481" s="498"/>
      <c r="J481" s="422" t="s">
        <v>171</v>
      </c>
      <c r="K481" s="422" t="s">
        <v>172</v>
      </c>
      <c r="L481" s="498"/>
      <c r="M481" s="498"/>
      <c r="N481" s="498"/>
      <c r="O481" s="498"/>
      <c r="P481" s="498"/>
      <c r="Q481" s="498"/>
      <c r="R481" s="498"/>
      <c r="S481" s="422" t="s">
        <v>170</v>
      </c>
      <c r="T481" s="498"/>
      <c r="U481" s="498"/>
      <c r="V481" s="498"/>
    </row>
    <row r="482" spans="1:22" s="436" customFormat="1" ht="6.75" customHeight="1">
      <c r="A482" s="422" t="s">
        <v>36</v>
      </c>
      <c r="B482" s="422" t="s">
        <v>37</v>
      </c>
      <c r="C482" s="422" t="s">
        <v>38</v>
      </c>
      <c r="D482" s="498" t="s">
        <v>39</v>
      </c>
      <c r="E482" s="498"/>
      <c r="F482" s="498" t="s">
        <v>40</v>
      </c>
      <c r="G482" s="498"/>
      <c r="H482" s="422" t="s">
        <v>763</v>
      </c>
      <c r="I482" s="422" t="s">
        <v>764</v>
      </c>
      <c r="J482" s="422" t="s">
        <v>765</v>
      </c>
      <c r="K482" s="422" t="s">
        <v>766</v>
      </c>
      <c r="L482" s="422" t="s">
        <v>767</v>
      </c>
      <c r="M482" s="422" t="s">
        <v>768</v>
      </c>
      <c r="N482" s="422" t="s">
        <v>769</v>
      </c>
      <c r="O482" s="422" t="s">
        <v>770</v>
      </c>
      <c r="P482" s="422" t="s">
        <v>771</v>
      </c>
      <c r="Q482" s="422" t="s">
        <v>772</v>
      </c>
      <c r="R482" s="422" t="s">
        <v>773</v>
      </c>
      <c r="S482" s="422" t="s">
        <v>774</v>
      </c>
      <c r="T482" s="422" t="s">
        <v>775</v>
      </c>
      <c r="U482" s="501" t="s">
        <v>776</v>
      </c>
      <c r="V482" s="501"/>
    </row>
    <row r="483" spans="1:22" s="439" customFormat="1" ht="13.5" customHeight="1">
      <c r="A483" s="437" t="s">
        <v>776</v>
      </c>
      <c r="B483" s="437" t="s">
        <v>868</v>
      </c>
      <c r="C483" s="437" t="s">
        <v>776</v>
      </c>
      <c r="D483" s="499" t="s">
        <v>375</v>
      </c>
      <c r="E483" s="499"/>
      <c r="F483" s="500">
        <v>53000</v>
      </c>
      <c r="G483" s="500"/>
      <c r="H483" s="438">
        <v>53000</v>
      </c>
      <c r="I483" s="438">
        <v>13000</v>
      </c>
      <c r="J483" s="438">
        <v>0</v>
      </c>
      <c r="K483" s="438">
        <v>13000</v>
      </c>
      <c r="L483" s="438">
        <v>40000</v>
      </c>
      <c r="M483" s="438">
        <v>0</v>
      </c>
      <c r="N483" s="438">
        <v>0</v>
      </c>
      <c r="O483" s="438">
        <v>0</v>
      </c>
      <c r="P483" s="438">
        <v>0</v>
      </c>
      <c r="Q483" s="438">
        <v>0</v>
      </c>
      <c r="R483" s="438">
        <v>0</v>
      </c>
      <c r="S483" s="438">
        <v>0</v>
      </c>
      <c r="T483" s="438">
        <v>0</v>
      </c>
      <c r="U483" s="500">
        <v>0</v>
      </c>
      <c r="V483" s="500"/>
    </row>
    <row r="484" spans="1:22" s="439" customFormat="1" ht="47.25" customHeight="1">
      <c r="A484" s="437" t="s">
        <v>776</v>
      </c>
      <c r="B484" s="437" t="s">
        <v>776</v>
      </c>
      <c r="C484" s="437" t="s">
        <v>869</v>
      </c>
      <c r="D484" s="499" t="s">
        <v>400</v>
      </c>
      <c r="E484" s="499"/>
      <c r="F484" s="500">
        <v>40000</v>
      </c>
      <c r="G484" s="500"/>
      <c r="H484" s="438">
        <v>40000</v>
      </c>
      <c r="I484" s="438">
        <v>0</v>
      </c>
      <c r="J484" s="438">
        <v>0</v>
      </c>
      <c r="K484" s="438">
        <v>0</v>
      </c>
      <c r="L484" s="438">
        <v>40000</v>
      </c>
      <c r="M484" s="438">
        <v>0</v>
      </c>
      <c r="N484" s="438">
        <v>0</v>
      </c>
      <c r="O484" s="438">
        <v>0</v>
      </c>
      <c r="P484" s="438">
        <v>0</v>
      </c>
      <c r="Q484" s="438">
        <v>0</v>
      </c>
      <c r="R484" s="438">
        <v>0</v>
      </c>
      <c r="S484" s="438">
        <v>0</v>
      </c>
      <c r="T484" s="438">
        <v>0</v>
      </c>
      <c r="U484" s="500">
        <v>0</v>
      </c>
      <c r="V484" s="500"/>
    </row>
    <row r="485" spans="1:22" s="439" customFormat="1" ht="12.75" customHeight="1">
      <c r="A485" s="437" t="s">
        <v>776</v>
      </c>
      <c r="B485" s="437" t="s">
        <v>776</v>
      </c>
      <c r="C485" s="437" t="s">
        <v>779</v>
      </c>
      <c r="D485" s="499" t="s">
        <v>301</v>
      </c>
      <c r="E485" s="499"/>
      <c r="F485" s="500">
        <v>13000</v>
      </c>
      <c r="G485" s="500"/>
      <c r="H485" s="438">
        <v>13000</v>
      </c>
      <c r="I485" s="438">
        <v>13000</v>
      </c>
      <c r="J485" s="438">
        <v>0</v>
      </c>
      <c r="K485" s="438">
        <v>13000</v>
      </c>
      <c r="L485" s="438">
        <v>0</v>
      </c>
      <c r="M485" s="438">
        <v>0</v>
      </c>
      <c r="N485" s="438">
        <v>0</v>
      </c>
      <c r="O485" s="438">
        <v>0</v>
      </c>
      <c r="P485" s="438">
        <v>0</v>
      </c>
      <c r="Q485" s="438">
        <v>0</v>
      </c>
      <c r="R485" s="438">
        <v>0</v>
      </c>
      <c r="S485" s="438">
        <v>0</v>
      </c>
      <c r="T485" s="438">
        <v>0</v>
      </c>
      <c r="U485" s="500">
        <v>0</v>
      </c>
      <c r="V485" s="500"/>
    </row>
    <row r="486" spans="1:22" s="439" customFormat="1" ht="12.75" customHeight="1">
      <c r="A486" s="437" t="s">
        <v>776</v>
      </c>
      <c r="B486" s="437" t="s">
        <v>202</v>
      </c>
      <c r="C486" s="437" t="s">
        <v>776</v>
      </c>
      <c r="D486" s="499" t="s">
        <v>44</v>
      </c>
      <c r="E486" s="499"/>
      <c r="F486" s="500">
        <v>252240.85</v>
      </c>
      <c r="G486" s="500"/>
      <c r="H486" s="438">
        <v>57564.9</v>
      </c>
      <c r="I486" s="438">
        <v>52564.9</v>
      </c>
      <c r="J486" s="438">
        <v>3350</v>
      </c>
      <c r="K486" s="438">
        <v>49214.9</v>
      </c>
      <c r="L486" s="438">
        <v>5000</v>
      </c>
      <c r="M486" s="438">
        <v>0</v>
      </c>
      <c r="N486" s="438">
        <v>0</v>
      </c>
      <c r="O486" s="438">
        <v>0</v>
      </c>
      <c r="P486" s="438">
        <v>0</v>
      </c>
      <c r="Q486" s="438">
        <v>194675.95</v>
      </c>
      <c r="R486" s="438">
        <v>194675.95</v>
      </c>
      <c r="S486" s="438">
        <v>0</v>
      </c>
      <c r="T486" s="438">
        <v>0</v>
      </c>
      <c r="U486" s="500">
        <v>0</v>
      </c>
      <c r="V486" s="500"/>
    </row>
    <row r="487" spans="1:22" s="439" customFormat="1" ht="54" customHeight="1">
      <c r="A487" s="437" t="s">
        <v>776</v>
      </c>
      <c r="B487" s="437" t="s">
        <v>776</v>
      </c>
      <c r="C487" s="437" t="s">
        <v>136</v>
      </c>
      <c r="D487" s="499" t="s">
        <v>446</v>
      </c>
      <c r="E487" s="499"/>
      <c r="F487" s="500">
        <v>5000</v>
      </c>
      <c r="G487" s="500"/>
      <c r="H487" s="438">
        <v>5000</v>
      </c>
      <c r="I487" s="438">
        <v>0</v>
      </c>
      <c r="J487" s="438">
        <v>0</v>
      </c>
      <c r="K487" s="438">
        <v>0</v>
      </c>
      <c r="L487" s="438">
        <v>5000</v>
      </c>
      <c r="M487" s="438">
        <v>0</v>
      </c>
      <c r="N487" s="438">
        <v>0</v>
      </c>
      <c r="O487" s="438">
        <v>0</v>
      </c>
      <c r="P487" s="438">
        <v>0</v>
      </c>
      <c r="Q487" s="438">
        <v>0</v>
      </c>
      <c r="R487" s="438">
        <v>0</v>
      </c>
      <c r="S487" s="438">
        <v>0</v>
      </c>
      <c r="T487" s="438">
        <v>0</v>
      </c>
      <c r="U487" s="500">
        <v>0</v>
      </c>
      <c r="V487" s="500"/>
    </row>
    <row r="488" spans="1:22" s="439" customFormat="1" ht="13.5" customHeight="1">
      <c r="A488" s="437" t="s">
        <v>776</v>
      </c>
      <c r="B488" s="437" t="s">
        <v>776</v>
      </c>
      <c r="C488" s="437" t="s">
        <v>778</v>
      </c>
      <c r="D488" s="499" t="s">
        <v>291</v>
      </c>
      <c r="E488" s="499"/>
      <c r="F488" s="500">
        <v>3350</v>
      </c>
      <c r="G488" s="500"/>
      <c r="H488" s="438">
        <v>3350</v>
      </c>
      <c r="I488" s="438">
        <v>3350</v>
      </c>
      <c r="J488" s="438">
        <v>3350</v>
      </c>
      <c r="K488" s="438">
        <v>0</v>
      </c>
      <c r="L488" s="438">
        <v>0</v>
      </c>
      <c r="M488" s="438">
        <v>0</v>
      </c>
      <c r="N488" s="438">
        <v>0</v>
      </c>
      <c r="O488" s="438">
        <v>0</v>
      </c>
      <c r="P488" s="438">
        <v>0</v>
      </c>
      <c r="Q488" s="438">
        <v>0</v>
      </c>
      <c r="R488" s="438">
        <v>0</v>
      </c>
      <c r="S488" s="438">
        <v>0</v>
      </c>
      <c r="T488" s="438">
        <v>0</v>
      </c>
      <c r="U488" s="500">
        <v>0</v>
      </c>
      <c r="V488" s="500"/>
    </row>
    <row r="489" spans="1:22" s="439" customFormat="1" ht="13.5" customHeight="1">
      <c r="A489" s="437" t="s">
        <v>776</v>
      </c>
      <c r="B489" s="437" t="s">
        <v>776</v>
      </c>
      <c r="C489" s="437" t="s">
        <v>785</v>
      </c>
      <c r="D489" s="499" t="s">
        <v>388</v>
      </c>
      <c r="E489" s="499"/>
      <c r="F489" s="500">
        <v>9631.7</v>
      </c>
      <c r="G489" s="500"/>
      <c r="H489" s="438">
        <v>9631.7</v>
      </c>
      <c r="I489" s="438">
        <v>9631.7</v>
      </c>
      <c r="J489" s="438">
        <v>0</v>
      </c>
      <c r="K489" s="438">
        <v>9631.7</v>
      </c>
      <c r="L489" s="438">
        <v>0</v>
      </c>
      <c r="M489" s="438">
        <v>0</v>
      </c>
      <c r="N489" s="438">
        <v>0</v>
      </c>
      <c r="O489" s="438">
        <v>0</v>
      </c>
      <c r="P489" s="438">
        <v>0</v>
      </c>
      <c r="Q489" s="438">
        <v>0</v>
      </c>
      <c r="R489" s="438">
        <v>0</v>
      </c>
      <c r="S489" s="438">
        <v>0</v>
      </c>
      <c r="T489" s="438">
        <v>0</v>
      </c>
      <c r="U489" s="500">
        <v>0</v>
      </c>
      <c r="V489" s="500"/>
    </row>
    <row r="490" spans="1:22" s="439" customFormat="1" ht="13.5" customHeight="1">
      <c r="A490" s="437" t="s">
        <v>776</v>
      </c>
      <c r="B490" s="437" t="s">
        <v>776</v>
      </c>
      <c r="C490" s="437" t="s">
        <v>783</v>
      </c>
      <c r="D490" s="499" t="s">
        <v>295</v>
      </c>
      <c r="E490" s="499"/>
      <c r="F490" s="500">
        <v>2400</v>
      </c>
      <c r="G490" s="500"/>
      <c r="H490" s="438">
        <v>2400</v>
      </c>
      <c r="I490" s="438">
        <v>2400</v>
      </c>
      <c r="J490" s="438">
        <v>0</v>
      </c>
      <c r="K490" s="438">
        <v>2400</v>
      </c>
      <c r="L490" s="438">
        <v>0</v>
      </c>
      <c r="M490" s="438">
        <v>0</v>
      </c>
      <c r="N490" s="438">
        <v>0</v>
      </c>
      <c r="O490" s="438">
        <v>0</v>
      </c>
      <c r="P490" s="438">
        <v>0</v>
      </c>
      <c r="Q490" s="438">
        <v>0</v>
      </c>
      <c r="R490" s="438">
        <v>0</v>
      </c>
      <c r="S490" s="438">
        <v>0</v>
      </c>
      <c r="T490" s="438">
        <v>0</v>
      </c>
      <c r="U490" s="500">
        <v>0</v>
      </c>
      <c r="V490" s="500"/>
    </row>
    <row r="491" spans="1:22" s="439" customFormat="1" ht="13.5" customHeight="1">
      <c r="A491" s="437" t="s">
        <v>776</v>
      </c>
      <c r="B491" s="437" t="s">
        <v>776</v>
      </c>
      <c r="C491" s="437" t="s">
        <v>779</v>
      </c>
      <c r="D491" s="499" t="s">
        <v>301</v>
      </c>
      <c r="E491" s="499"/>
      <c r="F491" s="500">
        <v>37183.2</v>
      </c>
      <c r="G491" s="500"/>
      <c r="H491" s="438">
        <v>37183.2</v>
      </c>
      <c r="I491" s="438">
        <v>37183.2</v>
      </c>
      <c r="J491" s="438">
        <v>0</v>
      </c>
      <c r="K491" s="438">
        <v>37183.2</v>
      </c>
      <c r="L491" s="438">
        <v>0</v>
      </c>
      <c r="M491" s="438">
        <v>0</v>
      </c>
      <c r="N491" s="438">
        <v>0</v>
      </c>
      <c r="O491" s="438">
        <v>0</v>
      </c>
      <c r="P491" s="438">
        <v>0</v>
      </c>
      <c r="Q491" s="438">
        <v>0</v>
      </c>
      <c r="R491" s="438">
        <v>0</v>
      </c>
      <c r="S491" s="438">
        <v>0</v>
      </c>
      <c r="T491" s="438">
        <v>0</v>
      </c>
      <c r="U491" s="500">
        <v>0</v>
      </c>
      <c r="V491" s="500"/>
    </row>
    <row r="492" spans="1:22" s="439" customFormat="1" ht="17.25" customHeight="1">
      <c r="A492" s="437" t="s">
        <v>776</v>
      </c>
      <c r="B492" s="437" t="s">
        <v>776</v>
      </c>
      <c r="C492" s="437" t="s">
        <v>2</v>
      </c>
      <c r="D492" s="499" t="s">
        <v>385</v>
      </c>
      <c r="E492" s="499"/>
      <c r="F492" s="500">
        <v>194675.95</v>
      </c>
      <c r="G492" s="500"/>
      <c r="H492" s="438">
        <v>0</v>
      </c>
      <c r="I492" s="438">
        <v>0</v>
      </c>
      <c r="J492" s="438">
        <v>0</v>
      </c>
      <c r="K492" s="438">
        <v>0</v>
      </c>
      <c r="L492" s="438">
        <v>0</v>
      </c>
      <c r="M492" s="438">
        <v>0</v>
      </c>
      <c r="N492" s="438">
        <v>0</v>
      </c>
      <c r="O492" s="438">
        <v>0</v>
      </c>
      <c r="P492" s="438">
        <v>0</v>
      </c>
      <c r="Q492" s="438">
        <v>194675.95</v>
      </c>
      <c r="R492" s="438">
        <v>194675.95</v>
      </c>
      <c r="S492" s="438">
        <v>0</v>
      </c>
      <c r="T492" s="438">
        <v>0</v>
      </c>
      <c r="U492" s="500">
        <v>0</v>
      </c>
      <c r="V492" s="500"/>
    </row>
    <row r="493" spans="1:22" s="439" customFormat="1" ht="12.75" customHeight="1">
      <c r="A493" s="437" t="s">
        <v>21</v>
      </c>
      <c r="B493" s="437" t="s">
        <v>776</v>
      </c>
      <c r="C493" s="437" t="s">
        <v>776</v>
      </c>
      <c r="D493" s="499" t="s">
        <v>203</v>
      </c>
      <c r="E493" s="499"/>
      <c r="F493" s="500">
        <v>220700.35</v>
      </c>
      <c r="G493" s="500"/>
      <c r="H493" s="438">
        <v>162000</v>
      </c>
      <c r="I493" s="438">
        <v>47000</v>
      </c>
      <c r="J493" s="438">
        <v>21100</v>
      </c>
      <c r="K493" s="438">
        <v>25900</v>
      </c>
      <c r="L493" s="438">
        <v>115000</v>
      </c>
      <c r="M493" s="438">
        <v>0</v>
      </c>
      <c r="N493" s="438">
        <v>0</v>
      </c>
      <c r="O493" s="438">
        <v>0</v>
      </c>
      <c r="P493" s="438">
        <v>0</v>
      </c>
      <c r="Q493" s="438">
        <v>58700.35</v>
      </c>
      <c r="R493" s="438">
        <v>58700.35</v>
      </c>
      <c r="S493" s="438">
        <v>0</v>
      </c>
      <c r="T493" s="438">
        <v>0</v>
      </c>
      <c r="U493" s="500">
        <v>0</v>
      </c>
      <c r="V493" s="500"/>
    </row>
    <row r="494" spans="1:22" s="439" customFormat="1" ht="12.75" customHeight="1">
      <c r="A494" s="437" t="s">
        <v>776</v>
      </c>
      <c r="B494" s="437" t="s">
        <v>22</v>
      </c>
      <c r="C494" s="437" t="s">
        <v>776</v>
      </c>
      <c r="D494" s="499" t="s">
        <v>204</v>
      </c>
      <c r="E494" s="499"/>
      <c r="F494" s="500">
        <v>75400.35</v>
      </c>
      <c r="G494" s="500"/>
      <c r="H494" s="438">
        <v>39000</v>
      </c>
      <c r="I494" s="438">
        <v>39000</v>
      </c>
      <c r="J494" s="438">
        <v>18100</v>
      </c>
      <c r="K494" s="438">
        <v>20900</v>
      </c>
      <c r="L494" s="438">
        <v>0</v>
      </c>
      <c r="M494" s="438">
        <v>0</v>
      </c>
      <c r="N494" s="438">
        <v>0</v>
      </c>
      <c r="O494" s="438">
        <v>0</v>
      </c>
      <c r="P494" s="438">
        <v>0</v>
      </c>
      <c r="Q494" s="438">
        <v>36400.35</v>
      </c>
      <c r="R494" s="438">
        <v>36400.35</v>
      </c>
      <c r="S494" s="438">
        <v>0</v>
      </c>
      <c r="T494" s="438">
        <v>0</v>
      </c>
      <c r="U494" s="500">
        <v>0</v>
      </c>
      <c r="V494" s="500"/>
    </row>
    <row r="495" spans="1:22" s="439" customFormat="1" ht="12.75" customHeight="1">
      <c r="A495" s="437" t="s">
        <v>776</v>
      </c>
      <c r="B495" s="437" t="s">
        <v>776</v>
      </c>
      <c r="C495" s="437" t="s">
        <v>778</v>
      </c>
      <c r="D495" s="499" t="s">
        <v>291</v>
      </c>
      <c r="E495" s="499"/>
      <c r="F495" s="500">
        <v>18100</v>
      </c>
      <c r="G495" s="500"/>
      <c r="H495" s="438">
        <v>18100</v>
      </c>
      <c r="I495" s="438">
        <v>18100</v>
      </c>
      <c r="J495" s="438">
        <v>18100</v>
      </c>
      <c r="K495" s="438">
        <v>0</v>
      </c>
      <c r="L495" s="438">
        <v>0</v>
      </c>
      <c r="M495" s="438">
        <v>0</v>
      </c>
      <c r="N495" s="438">
        <v>0</v>
      </c>
      <c r="O495" s="438">
        <v>0</v>
      </c>
      <c r="P495" s="438">
        <v>0</v>
      </c>
      <c r="Q495" s="438">
        <v>0</v>
      </c>
      <c r="R495" s="438">
        <v>0</v>
      </c>
      <c r="S495" s="438">
        <v>0</v>
      </c>
      <c r="T495" s="438">
        <v>0</v>
      </c>
      <c r="U495" s="500">
        <v>0</v>
      </c>
      <c r="V495" s="500"/>
    </row>
    <row r="496" spans="1:22" s="439" customFormat="1" ht="12.75" customHeight="1">
      <c r="A496" s="437" t="s">
        <v>776</v>
      </c>
      <c r="B496" s="437" t="s">
        <v>776</v>
      </c>
      <c r="C496" s="437" t="s">
        <v>785</v>
      </c>
      <c r="D496" s="499" t="s">
        <v>388</v>
      </c>
      <c r="E496" s="499"/>
      <c r="F496" s="500">
        <v>3000</v>
      </c>
      <c r="G496" s="500"/>
      <c r="H496" s="438">
        <v>3000</v>
      </c>
      <c r="I496" s="438">
        <v>3000</v>
      </c>
      <c r="J496" s="438">
        <v>0</v>
      </c>
      <c r="K496" s="438">
        <v>3000</v>
      </c>
      <c r="L496" s="438">
        <v>0</v>
      </c>
      <c r="M496" s="438">
        <v>0</v>
      </c>
      <c r="N496" s="438">
        <v>0</v>
      </c>
      <c r="O496" s="438">
        <v>0</v>
      </c>
      <c r="P496" s="438">
        <v>0</v>
      </c>
      <c r="Q496" s="438">
        <v>0</v>
      </c>
      <c r="R496" s="438">
        <v>0</v>
      </c>
      <c r="S496" s="438">
        <v>0</v>
      </c>
      <c r="T496" s="438">
        <v>0</v>
      </c>
      <c r="U496" s="500">
        <v>0</v>
      </c>
      <c r="V496" s="500"/>
    </row>
    <row r="497" spans="1:22" s="439" customFormat="1" ht="12.75" customHeight="1">
      <c r="A497" s="437" t="s">
        <v>776</v>
      </c>
      <c r="B497" s="437" t="s">
        <v>776</v>
      </c>
      <c r="C497" s="437" t="s">
        <v>835</v>
      </c>
      <c r="D497" s="499" t="s">
        <v>447</v>
      </c>
      <c r="E497" s="499"/>
      <c r="F497" s="500">
        <v>8000</v>
      </c>
      <c r="G497" s="500"/>
      <c r="H497" s="438">
        <v>8000</v>
      </c>
      <c r="I497" s="438">
        <v>8000</v>
      </c>
      <c r="J497" s="438">
        <v>0</v>
      </c>
      <c r="K497" s="438">
        <v>8000</v>
      </c>
      <c r="L497" s="438">
        <v>0</v>
      </c>
      <c r="M497" s="438">
        <v>0</v>
      </c>
      <c r="N497" s="438">
        <v>0</v>
      </c>
      <c r="O497" s="438">
        <v>0</v>
      </c>
      <c r="P497" s="438">
        <v>0</v>
      </c>
      <c r="Q497" s="438">
        <v>0</v>
      </c>
      <c r="R497" s="438">
        <v>0</v>
      </c>
      <c r="S497" s="438">
        <v>0</v>
      </c>
      <c r="T497" s="438">
        <v>0</v>
      </c>
      <c r="U497" s="500">
        <v>0</v>
      </c>
      <c r="V497" s="500"/>
    </row>
    <row r="498" spans="1:22" s="439" customFormat="1" ht="12.75" customHeight="1">
      <c r="A498" s="437" t="s">
        <v>776</v>
      </c>
      <c r="B498" s="437" t="s">
        <v>776</v>
      </c>
      <c r="C498" s="437" t="s">
        <v>783</v>
      </c>
      <c r="D498" s="499" t="s">
        <v>295</v>
      </c>
      <c r="E498" s="499"/>
      <c r="F498" s="500">
        <v>4500</v>
      </c>
      <c r="G498" s="500"/>
      <c r="H498" s="438">
        <v>4500</v>
      </c>
      <c r="I498" s="438">
        <v>4500</v>
      </c>
      <c r="J498" s="438">
        <v>0</v>
      </c>
      <c r="K498" s="438">
        <v>4500</v>
      </c>
      <c r="L498" s="438">
        <v>0</v>
      </c>
      <c r="M498" s="438">
        <v>0</v>
      </c>
      <c r="N498" s="438">
        <v>0</v>
      </c>
      <c r="O498" s="438">
        <v>0</v>
      </c>
      <c r="P498" s="438">
        <v>0</v>
      </c>
      <c r="Q498" s="438">
        <v>0</v>
      </c>
      <c r="R498" s="438">
        <v>0</v>
      </c>
      <c r="S498" s="438">
        <v>0</v>
      </c>
      <c r="T498" s="438">
        <v>0</v>
      </c>
      <c r="U498" s="500">
        <v>0</v>
      </c>
      <c r="V498" s="500"/>
    </row>
    <row r="499" spans="1:22" s="439" customFormat="1" ht="12.75" customHeight="1">
      <c r="A499" s="437" t="s">
        <v>776</v>
      </c>
      <c r="B499" s="437" t="s">
        <v>776</v>
      </c>
      <c r="C499" s="437" t="s">
        <v>779</v>
      </c>
      <c r="D499" s="499" t="s">
        <v>301</v>
      </c>
      <c r="E499" s="499"/>
      <c r="F499" s="500">
        <v>4000</v>
      </c>
      <c r="G499" s="500"/>
      <c r="H499" s="438">
        <v>4000</v>
      </c>
      <c r="I499" s="438">
        <v>4000</v>
      </c>
      <c r="J499" s="438">
        <v>0</v>
      </c>
      <c r="K499" s="438">
        <v>4000</v>
      </c>
      <c r="L499" s="438">
        <v>0</v>
      </c>
      <c r="M499" s="438">
        <v>0</v>
      </c>
      <c r="N499" s="438">
        <v>0</v>
      </c>
      <c r="O499" s="438">
        <v>0</v>
      </c>
      <c r="P499" s="438">
        <v>0</v>
      </c>
      <c r="Q499" s="438">
        <v>0</v>
      </c>
      <c r="R499" s="438">
        <v>0</v>
      </c>
      <c r="S499" s="438">
        <v>0</v>
      </c>
      <c r="T499" s="438">
        <v>0</v>
      </c>
      <c r="U499" s="500">
        <v>0</v>
      </c>
      <c r="V499" s="500"/>
    </row>
    <row r="500" spans="1:22" s="439" customFormat="1" ht="12.75" customHeight="1">
      <c r="A500" s="437" t="s">
        <v>776</v>
      </c>
      <c r="B500" s="437" t="s">
        <v>776</v>
      </c>
      <c r="C500" s="437" t="s">
        <v>782</v>
      </c>
      <c r="D500" s="499" t="s">
        <v>309</v>
      </c>
      <c r="E500" s="499"/>
      <c r="F500" s="500">
        <v>1400</v>
      </c>
      <c r="G500" s="500"/>
      <c r="H500" s="438">
        <v>1400</v>
      </c>
      <c r="I500" s="438">
        <v>1400</v>
      </c>
      <c r="J500" s="438">
        <v>0</v>
      </c>
      <c r="K500" s="438">
        <v>1400</v>
      </c>
      <c r="L500" s="438">
        <v>0</v>
      </c>
      <c r="M500" s="438">
        <v>0</v>
      </c>
      <c r="N500" s="438">
        <v>0</v>
      </c>
      <c r="O500" s="438">
        <v>0</v>
      </c>
      <c r="P500" s="438">
        <v>0</v>
      </c>
      <c r="Q500" s="438">
        <v>0</v>
      </c>
      <c r="R500" s="438">
        <v>0</v>
      </c>
      <c r="S500" s="438">
        <v>0</v>
      </c>
      <c r="T500" s="438">
        <v>0</v>
      </c>
      <c r="U500" s="500">
        <v>0</v>
      </c>
      <c r="V500" s="500"/>
    </row>
    <row r="501" spans="1:22" s="439" customFormat="1" ht="18" customHeight="1">
      <c r="A501" s="437" t="s">
        <v>776</v>
      </c>
      <c r="B501" s="437" t="s">
        <v>776</v>
      </c>
      <c r="C501" s="437" t="s">
        <v>2</v>
      </c>
      <c r="D501" s="499" t="s">
        <v>385</v>
      </c>
      <c r="E501" s="499"/>
      <c r="F501" s="500">
        <v>36400.35</v>
      </c>
      <c r="G501" s="500"/>
      <c r="H501" s="438">
        <v>0</v>
      </c>
      <c r="I501" s="438">
        <v>0</v>
      </c>
      <c r="J501" s="438">
        <v>0</v>
      </c>
      <c r="K501" s="438">
        <v>0</v>
      </c>
      <c r="L501" s="438">
        <v>0</v>
      </c>
      <c r="M501" s="438">
        <v>0</v>
      </c>
      <c r="N501" s="438">
        <v>0</v>
      </c>
      <c r="O501" s="438">
        <v>0</v>
      </c>
      <c r="P501" s="438">
        <v>0</v>
      </c>
      <c r="Q501" s="438">
        <v>36400.35</v>
      </c>
      <c r="R501" s="438">
        <v>36400.35</v>
      </c>
      <c r="S501" s="438">
        <v>0</v>
      </c>
      <c r="T501" s="438">
        <v>0</v>
      </c>
      <c r="U501" s="500">
        <v>0</v>
      </c>
      <c r="V501" s="500"/>
    </row>
    <row r="502" spans="1:22" s="439" customFormat="1" ht="12.75" customHeight="1">
      <c r="A502" s="437" t="s">
        <v>776</v>
      </c>
      <c r="B502" s="437" t="s">
        <v>699</v>
      </c>
      <c r="C502" s="437" t="s">
        <v>776</v>
      </c>
      <c r="D502" s="499" t="s">
        <v>205</v>
      </c>
      <c r="E502" s="499"/>
      <c r="F502" s="500">
        <v>145300</v>
      </c>
      <c r="G502" s="500"/>
      <c r="H502" s="438">
        <v>123000</v>
      </c>
      <c r="I502" s="438">
        <v>8000</v>
      </c>
      <c r="J502" s="438">
        <v>3000</v>
      </c>
      <c r="K502" s="438">
        <v>5000</v>
      </c>
      <c r="L502" s="438">
        <v>115000</v>
      </c>
      <c r="M502" s="438">
        <v>0</v>
      </c>
      <c r="N502" s="438">
        <v>0</v>
      </c>
      <c r="O502" s="438">
        <v>0</v>
      </c>
      <c r="P502" s="438">
        <v>0</v>
      </c>
      <c r="Q502" s="438">
        <v>22300</v>
      </c>
      <c r="R502" s="438">
        <v>22300</v>
      </c>
      <c r="S502" s="438">
        <v>0</v>
      </c>
      <c r="T502" s="438">
        <v>0</v>
      </c>
      <c r="U502" s="500">
        <v>0</v>
      </c>
      <c r="V502" s="500"/>
    </row>
    <row r="503" spans="1:22" s="439" customFormat="1" ht="58.5" customHeight="1">
      <c r="A503" s="437" t="s">
        <v>776</v>
      </c>
      <c r="B503" s="437" t="s">
        <v>776</v>
      </c>
      <c r="C503" s="437" t="s">
        <v>136</v>
      </c>
      <c r="D503" s="499" t="s">
        <v>446</v>
      </c>
      <c r="E503" s="499"/>
      <c r="F503" s="500">
        <v>100000</v>
      </c>
      <c r="G503" s="500"/>
      <c r="H503" s="438">
        <v>100000</v>
      </c>
      <c r="I503" s="438">
        <v>0</v>
      </c>
      <c r="J503" s="438">
        <v>0</v>
      </c>
      <c r="K503" s="438">
        <v>0</v>
      </c>
      <c r="L503" s="438">
        <v>100000</v>
      </c>
      <c r="M503" s="438">
        <v>0</v>
      </c>
      <c r="N503" s="438">
        <v>0</v>
      </c>
      <c r="O503" s="438">
        <v>0</v>
      </c>
      <c r="P503" s="438">
        <v>0</v>
      </c>
      <c r="Q503" s="438">
        <v>0</v>
      </c>
      <c r="R503" s="438">
        <v>0</v>
      </c>
      <c r="S503" s="438">
        <v>0</v>
      </c>
      <c r="T503" s="438">
        <v>0</v>
      </c>
      <c r="U503" s="500">
        <v>0</v>
      </c>
      <c r="V503" s="500"/>
    </row>
    <row r="504" spans="1:22" s="439" customFormat="1" ht="19.5" customHeight="1">
      <c r="A504" s="437" t="s">
        <v>776</v>
      </c>
      <c r="B504" s="437" t="s">
        <v>776</v>
      </c>
      <c r="C504" s="437" t="s">
        <v>867</v>
      </c>
      <c r="D504" s="499" t="s">
        <v>399</v>
      </c>
      <c r="E504" s="499"/>
      <c r="F504" s="500">
        <v>15000</v>
      </c>
      <c r="G504" s="500"/>
      <c r="H504" s="438">
        <v>15000</v>
      </c>
      <c r="I504" s="438">
        <v>0</v>
      </c>
      <c r="J504" s="438">
        <v>0</v>
      </c>
      <c r="K504" s="438">
        <v>0</v>
      </c>
      <c r="L504" s="438">
        <v>15000</v>
      </c>
      <c r="M504" s="438">
        <v>0</v>
      </c>
      <c r="N504" s="438">
        <v>0</v>
      </c>
      <c r="O504" s="438">
        <v>0</v>
      </c>
      <c r="P504" s="438">
        <v>0</v>
      </c>
      <c r="Q504" s="438">
        <v>0</v>
      </c>
      <c r="R504" s="438">
        <v>0</v>
      </c>
      <c r="S504" s="438">
        <v>0</v>
      </c>
      <c r="T504" s="438">
        <v>0</v>
      </c>
      <c r="U504" s="500">
        <v>0</v>
      </c>
      <c r="V504" s="500"/>
    </row>
    <row r="505" spans="1:22" s="439" customFormat="1" ht="12" customHeight="1">
      <c r="A505" s="437" t="s">
        <v>776</v>
      </c>
      <c r="B505" s="437" t="s">
        <v>776</v>
      </c>
      <c r="C505" s="437" t="s">
        <v>778</v>
      </c>
      <c r="D505" s="499" t="s">
        <v>291</v>
      </c>
      <c r="E505" s="499"/>
      <c r="F505" s="500">
        <v>3000</v>
      </c>
      <c r="G505" s="500"/>
      <c r="H505" s="438">
        <v>3000</v>
      </c>
      <c r="I505" s="438">
        <v>3000</v>
      </c>
      <c r="J505" s="438">
        <v>3000</v>
      </c>
      <c r="K505" s="438">
        <v>0</v>
      </c>
      <c r="L505" s="438">
        <v>0</v>
      </c>
      <c r="M505" s="438">
        <v>0</v>
      </c>
      <c r="N505" s="438">
        <v>0</v>
      </c>
      <c r="O505" s="438">
        <v>0</v>
      </c>
      <c r="P505" s="438">
        <v>0</v>
      </c>
      <c r="Q505" s="438">
        <v>0</v>
      </c>
      <c r="R505" s="438">
        <v>0</v>
      </c>
      <c r="S505" s="438">
        <v>0</v>
      </c>
      <c r="T505" s="438">
        <v>0</v>
      </c>
      <c r="U505" s="500">
        <v>0</v>
      </c>
      <c r="V505" s="500"/>
    </row>
    <row r="506" spans="1:22" s="439" customFormat="1" ht="13.5" customHeight="1">
      <c r="A506" s="437" t="s">
        <v>776</v>
      </c>
      <c r="B506" s="437" t="s">
        <v>776</v>
      </c>
      <c r="C506" s="437" t="s">
        <v>785</v>
      </c>
      <c r="D506" s="499" t="s">
        <v>388</v>
      </c>
      <c r="E506" s="499"/>
      <c r="F506" s="500">
        <v>5000</v>
      </c>
      <c r="G506" s="500"/>
      <c r="H506" s="438">
        <v>5000</v>
      </c>
      <c r="I506" s="438">
        <v>5000</v>
      </c>
      <c r="J506" s="438">
        <v>0</v>
      </c>
      <c r="K506" s="438">
        <v>5000</v>
      </c>
      <c r="L506" s="438">
        <v>0</v>
      </c>
      <c r="M506" s="438">
        <v>0</v>
      </c>
      <c r="N506" s="438">
        <v>0</v>
      </c>
      <c r="O506" s="438">
        <v>0</v>
      </c>
      <c r="P506" s="438">
        <v>0</v>
      </c>
      <c r="Q506" s="438">
        <v>0</v>
      </c>
      <c r="R506" s="438">
        <v>0</v>
      </c>
      <c r="S506" s="438">
        <v>0</v>
      </c>
      <c r="T506" s="438">
        <v>0</v>
      </c>
      <c r="U506" s="500">
        <v>0</v>
      </c>
      <c r="V506" s="500"/>
    </row>
    <row r="507" spans="1:22" s="439" customFormat="1" ht="18" customHeight="1">
      <c r="A507" s="437" t="s">
        <v>776</v>
      </c>
      <c r="B507" s="437" t="s">
        <v>776</v>
      </c>
      <c r="C507" s="437" t="s">
        <v>2</v>
      </c>
      <c r="D507" s="499" t="s">
        <v>385</v>
      </c>
      <c r="E507" s="499"/>
      <c r="F507" s="500">
        <v>22300</v>
      </c>
      <c r="G507" s="500"/>
      <c r="H507" s="438">
        <v>0</v>
      </c>
      <c r="I507" s="438">
        <v>0</v>
      </c>
      <c r="J507" s="438">
        <v>0</v>
      </c>
      <c r="K507" s="438">
        <v>0</v>
      </c>
      <c r="L507" s="438">
        <v>0</v>
      </c>
      <c r="M507" s="438">
        <v>0</v>
      </c>
      <c r="N507" s="438">
        <v>0</v>
      </c>
      <c r="O507" s="438">
        <v>0</v>
      </c>
      <c r="P507" s="438">
        <v>0</v>
      </c>
      <c r="Q507" s="438">
        <v>22300</v>
      </c>
      <c r="R507" s="438">
        <v>22300</v>
      </c>
      <c r="S507" s="438">
        <v>0</v>
      </c>
      <c r="T507" s="438">
        <v>0</v>
      </c>
      <c r="U507" s="500">
        <v>0</v>
      </c>
      <c r="V507" s="500"/>
    </row>
    <row r="508" spans="1:22" s="439" customFormat="1" ht="18" customHeight="1">
      <c r="A508" s="504" t="s">
        <v>206</v>
      </c>
      <c r="B508" s="504"/>
      <c r="C508" s="504"/>
      <c r="D508" s="504"/>
      <c r="E508" s="504"/>
      <c r="F508" s="505">
        <v>29031812</v>
      </c>
      <c r="G508" s="505"/>
      <c r="H508" s="440">
        <v>24773391.15</v>
      </c>
      <c r="I508" s="440">
        <v>14136644.15</v>
      </c>
      <c r="J508" s="440">
        <v>8575003.54</v>
      </c>
      <c r="K508" s="440">
        <v>5561640.61</v>
      </c>
      <c r="L508" s="440">
        <v>2852165</v>
      </c>
      <c r="M508" s="440">
        <v>7068420</v>
      </c>
      <c r="N508" s="440">
        <v>391162</v>
      </c>
      <c r="O508" s="440">
        <v>0</v>
      </c>
      <c r="P508" s="440">
        <v>325000</v>
      </c>
      <c r="Q508" s="440">
        <v>4258420.85</v>
      </c>
      <c r="R508" s="440">
        <v>4258420.85</v>
      </c>
      <c r="S508" s="440">
        <v>129136.94</v>
      </c>
      <c r="T508" s="440">
        <v>0</v>
      </c>
      <c r="U508" s="505">
        <v>0</v>
      </c>
      <c r="V508" s="505"/>
    </row>
  </sheetData>
  <sheetProtection/>
  <mergeCells count="1619">
    <mergeCell ref="U443:V444"/>
    <mergeCell ref="D445:E445"/>
    <mergeCell ref="F445:G445"/>
    <mergeCell ref="U445:V445"/>
    <mergeCell ref="H442:H444"/>
    <mergeCell ref="Q442:Q444"/>
    <mergeCell ref="I443:I444"/>
    <mergeCell ref="L443:L444"/>
    <mergeCell ref="E440:F440"/>
    <mergeCell ref="A441:A444"/>
    <mergeCell ref="B441:B444"/>
    <mergeCell ref="C441:C444"/>
    <mergeCell ref="D441:E444"/>
    <mergeCell ref="R443:R444"/>
    <mergeCell ref="I442:P442"/>
    <mergeCell ref="R442:V442"/>
    <mergeCell ref="J443:K443"/>
    <mergeCell ref="T443:T444"/>
    <mergeCell ref="D411:E411"/>
    <mergeCell ref="F411:G411"/>
    <mergeCell ref="U411:V411"/>
    <mergeCell ref="I409:I410"/>
    <mergeCell ref="J409:K409"/>
    <mergeCell ref="M443:M444"/>
    <mergeCell ref="N443:N444"/>
    <mergeCell ref="O443:O444"/>
    <mergeCell ref="P443:P444"/>
    <mergeCell ref="A440:D440"/>
    <mergeCell ref="B407:B410"/>
    <mergeCell ref="C407:C410"/>
    <mergeCell ref="D407:E410"/>
    <mergeCell ref="F407:G410"/>
    <mergeCell ref="H407:V407"/>
    <mergeCell ref="F441:G444"/>
    <mergeCell ref="P409:P410"/>
    <mergeCell ref="R409:R410"/>
    <mergeCell ref="T409:T410"/>
    <mergeCell ref="U409:V410"/>
    <mergeCell ref="D373:E373"/>
    <mergeCell ref="F373:G373"/>
    <mergeCell ref="U373:V373"/>
    <mergeCell ref="A406:D406"/>
    <mergeCell ref="E406:F406"/>
    <mergeCell ref="L409:L410"/>
    <mergeCell ref="M409:M410"/>
    <mergeCell ref="N409:N410"/>
    <mergeCell ref="O409:O410"/>
    <mergeCell ref="A407:A410"/>
    <mergeCell ref="R371:R372"/>
    <mergeCell ref="T371:T372"/>
    <mergeCell ref="H408:H410"/>
    <mergeCell ref="I408:P408"/>
    <mergeCell ref="Q408:Q410"/>
    <mergeCell ref="R408:V408"/>
    <mergeCell ref="U371:V372"/>
    <mergeCell ref="U378:V378"/>
    <mergeCell ref="A369:A372"/>
    <mergeCell ref="B369:B372"/>
    <mergeCell ref="C369:C372"/>
    <mergeCell ref="D369:E372"/>
    <mergeCell ref="F369:G372"/>
    <mergeCell ref="R370:V370"/>
    <mergeCell ref="I371:I372"/>
    <mergeCell ref="J371:K371"/>
    <mergeCell ref="L371:L372"/>
    <mergeCell ref="M371:M372"/>
    <mergeCell ref="D333:E333"/>
    <mergeCell ref="F333:G333"/>
    <mergeCell ref="U333:V333"/>
    <mergeCell ref="A368:D368"/>
    <mergeCell ref="E368:F368"/>
    <mergeCell ref="D367:E367"/>
    <mergeCell ref="F367:G367"/>
    <mergeCell ref="U367:V367"/>
    <mergeCell ref="D366:E366"/>
    <mergeCell ref="N331:N332"/>
    <mergeCell ref="O331:O332"/>
    <mergeCell ref="P331:P332"/>
    <mergeCell ref="R331:R332"/>
    <mergeCell ref="T331:T332"/>
    <mergeCell ref="U331:V332"/>
    <mergeCell ref="A329:A332"/>
    <mergeCell ref="B329:B332"/>
    <mergeCell ref="C329:C332"/>
    <mergeCell ref="D329:E332"/>
    <mergeCell ref="F329:G332"/>
    <mergeCell ref="H329:V329"/>
    <mergeCell ref="H330:H332"/>
    <mergeCell ref="I330:P330"/>
    <mergeCell ref="Q330:Q332"/>
    <mergeCell ref="R330:V330"/>
    <mergeCell ref="T301:T302"/>
    <mergeCell ref="U301:V302"/>
    <mergeCell ref="D303:E303"/>
    <mergeCell ref="F303:G303"/>
    <mergeCell ref="U303:V303"/>
    <mergeCell ref="A328:D328"/>
    <mergeCell ref="E328:F328"/>
    <mergeCell ref="L301:L302"/>
    <mergeCell ref="M301:M302"/>
    <mergeCell ref="N301:N302"/>
    <mergeCell ref="O301:O302"/>
    <mergeCell ref="P301:P302"/>
    <mergeCell ref="R301:R302"/>
    <mergeCell ref="C299:C302"/>
    <mergeCell ref="D299:E302"/>
    <mergeCell ref="F299:G302"/>
    <mergeCell ref="H299:V299"/>
    <mergeCell ref="H300:H302"/>
    <mergeCell ref="I300:P300"/>
    <mergeCell ref="Q300:Q302"/>
    <mergeCell ref="R300:V300"/>
    <mergeCell ref="I301:I302"/>
    <mergeCell ref="J301:K301"/>
    <mergeCell ref="O272:O273"/>
    <mergeCell ref="P272:P273"/>
    <mergeCell ref="R272:R273"/>
    <mergeCell ref="T272:T273"/>
    <mergeCell ref="U272:V273"/>
    <mergeCell ref="L272:L273"/>
    <mergeCell ref="M272:M273"/>
    <mergeCell ref="F270:G273"/>
    <mergeCell ref="D274:E274"/>
    <mergeCell ref="F274:G274"/>
    <mergeCell ref="U274:V274"/>
    <mergeCell ref="H270:V270"/>
    <mergeCell ref="H271:H273"/>
    <mergeCell ref="I271:P271"/>
    <mergeCell ref="Q271:Q273"/>
    <mergeCell ref="I272:I273"/>
    <mergeCell ref="J272:K272"/>
    <mergeCell ref="D236:E236"/>
    <mergeCell ref="F236:G236"/>
    <mergeCell ref="U236:V236"/>
    <mergeCell ref="N272:N273"/>
    <mergeCell ref="A269:D269"/>
    <mergeCell ref="E269:F269"/>
    <mergeCell ref="A270:A273"/>
    <mergeCell ref="B270:B273"/>
    <mergeCell ref="C270:C273"/>
    <mergeCell ref="D270:E273"/>
    <mergeCell ref="N234:N235"/>
    <mergeCell ref="O234:O235"/>
    <mergeCell ref="P234:P235"/>
    <mergeCell ref="R234:R235"/>
    <mergeCell ref="T234:T235"/>
    <mergeCell ref="U234:V235"/>
    <mergeCell ref="F232:G235"/>
    <mergeCell ref="H232:V232"/>
    <mergeCell ref="H233:H235"/>
    <mergeCell ref="I233:P233"/>
    <mergeCell ref="Q233:Q235"/>
    <mergeCell ref="R233:V233"/>
    <mergeCell ref="I234:I235"/>
    <mergeCell ref="J234:K234"/>
    <mergeCell ref="L234:L235"/>
    <mergeCell ref="M234:M235"/>
    <mergeCell ref="U115:V116"/>
    <mergeCell ref="D117:E117"/>
    <mergeCell ref="F117:G117"/>
    <mergeCell ref="U117:V117"/>
    <mergeCell ref="N115:N116"/>
    <mergeCell ref="U192:V192"/>
    <mergeCell ref="H114:H116"/>
    <mergeCell ref="I114:P114"/>
    <mergeCell ref="Q114:Q116"/>
    <mergeCell ref="R114:V114"/>
    <mergeCell ref="I115:I116"/>
    <mergeCell ref="J115:K115"/>
    <mergeCell ref="O115:O116"/>
    <mergeCell ref="P115:P116"/>
    <mergeCell ref="R115:R116"/>
    <mergeCell ref="T115:T116"/>
    <mergeCell ref="U76:V77"/>
    <mergeCell ref="D78:E78"/>
    <mergeCell ref="F78:G78"/>
    <mergeCell ref="U78:V78"/>
    <mergeCell ref="I76:I77"/>
    <mergeCell ref="J76:K76"/>
    <mergeCell ref="L76:L77"/>
    <mergeCell ref="A74:A77"/>
    <mergeCell ref="B74:B77"/>
    <mergeCell ref="C74:C77"/>
    <mergeCell ref="D74:E77"/>
    <mergeCell ref="F74:G77"/>
    <mergeCell ref="H74:V74"/>
    <mergeCell ref="H75:H77"/>
    <mergeCell ref="P76:P77"/>
    <mergeCell ref="R76:R77"/>
    <mergeCell ref="T76:T77"/>
    <mergeCell ref="I75:P75"/>
    <mergeCell ref="Q75:Q77"/>
    <mergeCell ref="R75:V75"/>
    <mergeCell ref="P37:P38"/>
    <mergeCell ref="R37:R38"/>
    <mergeCell ref="T37:T38"/>
    <mergeCell ref="U37:V38"/>
    <mergeCell ref="M76:M77"/>
    <mergeCell ref="N76:N77"/>
    <mergeCell ref="O76:O77"/>
    <mergeCell ref="J37:K37"/>
    <mergeCell ref="L37:L38"/>
    <mergeCell ref="M37:M38"/>
    <mergeCell ref="N37:N38"/>
    <mergeCell ref="O37:O38"/>
    <mergeCell ref="Q36:Q38"/>
    <mergeCell ref="S1:U1"/>
    <mergeCell ref="A35:A38"/>
    <mergeCell ref="B35:B38"/>
    <mergeCell ref="C35:C38"/>
    <mergeCell ref="D35:E38"/>
    <mergeCell ref="F35:G38"/>
    <mergeCell ref="H35:V35"/>
    <mergeCell ref="H36:H38"/>
    <mergeCell ref="I36:P36"/>
    <mergeCell ref="A2:U2"/>
    <mergeCell ref="A508:E508"/>
    <mergeCell ref="F508:G508"/>
    <mergeCell ref="U508:V508"/>
    <mergeCell ref="D506:E506"/>
    <mergeCell ref="F506:G506"/>
    <mergeCell ref="U506:V506"/>
    <mergeCell ref="D507:E507"/>
    <mergeCell ref="F507:G507"/>
    <mergeCell ref="U507:V507"/>
    <mergeCell ref="D502:E502"/>
    <mergeCell ref="F502:G502"/>
    <mergeCell ref="U502:V502"/>
    <mergeCell ref="D500:E500"/>
    <mergeCell ref="F500:G500"/>
    <mergeCell ref="U500:V500"/>
    <mergeCell ref="D501:E501"/>
    <mergeCell ref="F501:G501"/>
    <mergeCell ref="U501:V501"/>
    <mergeCell ref="D498:E498"/>
    <mergeCell ref="F498:G498"/>
    <mergeCell ref="U498:V498"/>
    <mergeCell ref="D499:E499"/>
    <mergeCell ref="F499:G499"/>
    <mergeCell ref="U499:V499"/>
    <mergeCell ref="U495:V495"/>
    <mergeCell ref="D496:E496"/>
    <mergeCell ref="F496:G496"/>
    <mergeCell ref="U496:V496"/>
    <mergeCell ref="D497:E497"/>
    <mergeCell ref="F497:G497"/>
    <mergeCell ref="U497:V497"/>
    <mergeCell ref="U492:V492"/>
    <mergeCell ref="D493:E493"/>
    <mergeCell ref="F493:G493"/>
    <mergeCell ref="U493:V493"/>
    <mergeCell ref="D494:E494"/>
    <mergeCell ref="F494:G494"/>
    <mergeCell ref="U494:V494"/>
    <mergeCell ref="D492:E492"/>
    <mergeCell ref="F492:G492"/>
    <mergeCell ref="D490:E490"/>
    <mergeCell ref="F490:G490"/>
    <mergeCell ref="U490:V490"/>
    <mergeCell ref="D491:E491"/>
    <mergeCell ref="F491:G491"/>
    <mergeCell ref="U491:V491"/>
    <mergeCell ref="D488:E488"/>
    <mergeCell ref="F488:G488"/>
    <mergeCell ref="U488:V488"/>
    <mergeCell ref="D489:E489"/>
    <mergeCell ref="F489:G489"/>
    <mergeCell ref="U489:V489"/>
    <mergeCell ref="D486:E486"/>
    <mergeCell ref="F486:G486"/>
    <mergeCell ref="U486:V486"/>
    <mergeCell ref="D487:E487"/>
    <mergeCell ref="F487:G487"/>
    <mergeCell ref="U487:V487"/>
    <mergeCell ref="D484:E484"/>
    <mergeCell ref="F484:G484"/>
    <mergeCell ref="U484:V484"/>
    <mergeCell ref="D485:E485"/>
    <mergeCell ref="F485:G485"/>
    <mergeCell ref="U485:V485"/>
    <mergeCell ref="D476:E476"/>
    <mergeCell ref="F476:G476"/>
    <mergeCell ref="U476:V476"/>
    <mergeCell ref="D483:E483"/>
    <mergeCell ref="F483:G483"/>
    <mergeCell ref="U483:V483"/>
    <mergeCell ref="A477:D477"/>
    <mergeCell ref="E477:F477"/>
    <mergeCell ref="A478:A481"/>
    <mergeCell ref="B478:B481"/>
    <mergeCell ref="D474:E474"/>
    <mergeCell ref="F474:G474"/>
    <mergeCell ref="U474:V474"/>
    <mergeCell ref="D475:E475"/>
    <mergeCell ref="F475:G475"/>
    <mergeCell ref="U475:V475"/>
    <mergeCell ref="D473:E473"/>
    <mergeCell ref="F473:G473"/>
    <mergeCell ref="U473:V473"/>
    <mergeCell ref="C478:C481"/>
    <mergeCell ref="D478:E481"/>
    <mergeCell ref="F478:G481"/>
    <mergeCell ref="H478:V478"/>
    <mergeCell ref="H479:H481"/>
    <mergeCell ref="I479:P479"/>
    <mergeCell ref="Q479:Q481"/>
    <mergeCell ref="R479:V479"/>
    <mergeCell ref="I480:I481"/>
    <mergeCell ref="J480:K480"/>
    <mergeCell ref="L480:L481"/>
    <mergeCell ref="M480:M481"/>
    <mergeCell ref="N480:N481"/>
    <mergeCell ref="O480:O481"/>
    <mergeCell ref="P480:P481"/>
    <mergeCell ref="R480:R481"/>
    <mergeCell ref="T480:T481"/>
    <mergeCell ref="D471:E471"/>
    <mergeCell ref="F471:G471"/>
    <mergeCell ref="U471:V471"/>
    <mergeCell ref="D472:E472"/>
    <mergeCell ref="F472:G472"/>
    <mergeCell ref="U472:V472"/>
    <mergeCell ref="D469:E469"/>
    <mergeCell ref="F469:G469"/>
    <mergeCell ref="U469:V469"/>
    <mergeCell ref="D470:E470"/>
    <mergeCell ref="F470:G470"/>
    <mergeCell ref="U470:V470"/>
    <mergeCell ref="D467:E467"/>
    <mergeCell ref="F467:G467"/>
    <mergeCell ref="U467:V467"/>
    <mergeCell ref="D468:E468"/>
    <mergeCell ref="F468:G468"/>
    <mergeCell ref="U468:V468"/>
    <mergeCell ref="D465:E465"/>
    <mergeCell ref="F465:G465"/>
    <mergeCell ref="U465:V465"/>
    <mergeCell ref="D466:E466"/>
    <mergeCell ref="F466:G466"/>
    <mergeCell ref="U466:V466"/>
    <mergeCell ref="D463:E463"/>
    <mergeCell ref="F463:G463"/>
    <mergeCell ref="U463:V463"/>
    <mergeCell ref="D464:E464"/>
    <mergeCell ref="F464:G464"/>
    <mergeCell ref="U464:V464"/>
    <mergeCell ref="D461:E461"/>
    <mergeCell ref="F461:G461"/>
    <mergeCell ref="U461:V461"/>
    <mergeCell ref="D462:E462"/>
    <mergeCell ref="F462:G462"/>
    <mergeCell ref="U462:V462"/>
    <mergeCell ref="U458:V458"/>
    <mergeCell ref="D459:E459"/>
    <mergeCell ref="F459:G459"/>
    <mergeCell ref="U459:V459"/>
    <mergeCell ref="D460:E460"/>
    <mergeCell ref="F460:G460"/>
    <mergeCell ref="U460:V460"/>
    <mergeCell ref="D458:E458"/>
    <mergeCell ref="F458:G458"/>
    <mergeCell ref="D456:E456"/>
    <mergeCell ref="F456:G456"/>
    <mergeCell ref="U456:V456"/>
    <mergeCell ref="D457:E457"/>
    <mergeCell ref="F457:G457"/>
    <mergeCell ref="U457:V457"/>
    <mergeCell ref="D454:E454"/>
    <mergeCell ref="F454:G454"/>
    <mergeCell ref="U454:V454"/>
    <mergeCell ref="D455:E455"/>
    <mergeCell ref="F455:G455"/>
    <mergeCell ref="U455:V455"/>
    <mergeCell ref="U451:V451"/>
    <mergeCell ref="D452:E452"/>
    <mergeCell ref="F452:G452"/>
    <mergeCell ref="U452:V452"/>
    <mergeCell ref="D453:E453"/>
    <mergeCell ref="F453:G453"/>
    <mergeCell ref="U453:V453"/>
    <mergeCell ref="H441:V441"/>
    <mergeCell ref="D446:E446"/>
    <mergeCell ref="D449:E449"/>
    <mergeCell ref="F449:G449"/>
    <mergeCell ref="U449:V449"/>
    <mergeCell ref="D450:E450"/>
    <mergeCell ref="F450:G450"/>
    <mergeCell ref="U450:V450"/>
    <mergeCell ref="D447:E447"/>
    <mergeCell ref="F447:G447"/>
    <mergeCell ref="D438:E438"/>
    <mergeCell ref="F438:G438"/>
    <mergeCell ref="U438:V438"/>
    <mergeCell ref="D439:E439"/>
    <mergeCell ref="F439:G439"/>
    <mergeCell ref="U439:V439"/>
    <mergeCell ref="D436:E436"/>
    <mergeCell ref="F436:G436"/>
    <mergeCell ref="U436:V436"/>
    <mergeCell ref="D437:E437"/>
    <mergeCell ref="F437:G437"/>
    <mergeCell ref="U437:V437"/>
    <mergeCell ref="U480:V481"/>
    <mergeCell ref="D482:E482"/>
    <mergeCell ref="F482:G482"/>
    <mergeCell ref="U482:V482"/>
    <mergeCell ref="F446:G446"/>
    <mergeCell ref="U446:V446"/>
    <mergeCell ref="D448:E448"/>
    <mergeCell ref="F448:G448"/>
    <mergeCell ref="U448:V448"/>
    <mergeCell ref="U447:V447"/>
    <mergeCell ref="D435:E435"/>
    <mergeCell ref="F435:G435"/>
    <mergeCell ref="U435:V435"/>
    <mergeCell ref="D433:E433"/>
    <mergeCell ref="F433:G433"/>
    <mergeCell ref="U433:V433"/>
    <mergeCell ref="D434:E434"/>
    <mergeCell ref="F434:G434"/>
    <mergeCell ref="U434:V434"/>
    <mergeCell ref="D431:E431"/>
    <mergeCell ref="F431:G431"/>
    <mergeCell ref="U431:V431"/>
    <mergeCell ref="D432:E432"/>
    <mergeCell ref="F432:G432"/>
    <mergeCell ref="U432:V432"/>
    <mergeCell ref="D429:E429"/>
    <mergeCell ref="F429:G429"/>
    <mergeCell ref="U429:V429"/>
    <mergeCell ref="D430:E430"/>
    <mergeCell ref="F430:G430"/>
    <mergeCell ref="U430:V430"/>
    <mergeCell ref="D427:E427"/>
    <mergeCell ref="F427:G427"/>
    <mergeCell ref="U427:V427"/>
    <mergeCell ref="D428:E428"/>
    <mergeCell ref="F428:G428"/>
    <mergeCell ref="U428:V428"/>
    <mergeCell ref="D425:E425"/>
    <mergeCell ref="F425:G425"/>
    <mergeCell ref="U425:V425"/>
    <mergeCell ref="D426:E426"/>
    <mergeCell ref="F426:G426"/>
    <mergeCell ref="U426:V426"/>
    <mergeCell ref="D423:E423"/>
    <mergeCell ref="F423:G423"/>
    <mergeCell ref="U423:V423"/>
    <mergeCell ref="D424:E424"/>
    <mergeCell ref="F424:G424"/>
    <mergeCell ref="U424:V424"/>
    <mergeCell ref="D421:E421"/>
    <mergeCell ref="F421:G421"/>
    <mergeCell ref="U421:V421"/>
    <mergeCell ref="D422:E422"/>
    <mergeCell ref="F422:G422"/>
    <mergeCell ref="U422:V422"/>
    <mergeCell ref="F418:G418"/>
    <mergeCell ref="U418:V418"/>
    <mergeCell ref="D419:E419"/>
    <mergeCell ref="F419:G419"/>
    <mergeCell ref="U419:V419"/>
    <mergeCell ref="D420:E420"/>
    <mergeCell ref="F420:G420"/>
    <mergeCell ref="U420:V420"/>
    <mergeCell ref="U414:V414"/>
    <mergeCell ref="D415:E415"/>
    <mergeCell ref="F415:G415"/>
    <mergeCell ref="U415:V415"/>
    <mergeCell ref="D416:E416"/>
    <mergeCell ref="F416:G416"/>
    <mergeCell ref="U416:V416"/>
    <mergeCell ref="D412:E412"/>
    <mergeCell ref="F412:G412"/>
    <mergeCell ref="U412:V412"/>
    <mergeCell ref="D413:E413"/>
    <mergeCell ref="F413:G413"/>
    <mergeCell ref="U413:V413"/>
    <mergeCell ref="F402:G402"/>
    <mergeCell ref="U402:V402"/>
    <mergeCell ref="D404:E404"/>
    <mergeCell ref="F404:G404"/>
    <mergeCell ref="U404:V404"/>
    <mergeCell ref="D405:E405"/>
    <mergeCell ref="F405:G405"/>
    <mergeCell ref="U405:V405"/>
    <mergeCell ref="D400:E400"/>
    <mergeCell ref="F400:G400"/>
    <mergeCell ref="U400:V400"/>
    <mergeCell ref="D403:E403"/>
    <mergeCell ref="F403:G403"/>
    <mergeCell ref="U403:V403"/>
    <mergeCell ref="D401:E401"/>
    <mergeCell ref="F401:G401"/>
    <mergeCell ref="U401:V401"/>
    <mergeCell ref="D402:E402"/>
    <mergeCell ref="D398:E398"/>
    <mergeCell ref="F398:G398"/>
    <mergeCell ref="U398:V398"/>
    <mergeCell ref="D399:E399"/>
    <mergeCell ref="F399:G399"/>
    <mergeCell ref="U399:V399"/>
    <mergeCell ref="D396:E396"/>
    <mergeCell ref="F396:G396"/>
    <mergeCell ref="U396:V396"/>
    <mergeCell ref="D397:E397"/>
    <mergeCell ref="F397:G397"/>
    <mergeCell ref="U397:V397"/>
    <mergeCell ref="D394:E394"/>
    <mergeCell ref="F394:G394"/>
    <mergeCell ref="U394:V394"/>
    <mergeCell ref="D395:E395"/>
    <mergeCell ref="F395:G395"/>
    <mergeCell ref="U395:V395"/>
    <mergeCell ref="D392:E392"/>
    <mergeCell ref="F392:G392"/>
    <mergeCell ref="U392:V392"/>
    <mergeCell ref="D393:E393"/>
    <mergeCell ref="F393:G393"/>
    <mergeCell ref="U393:V393"/>
    <mergeCell ref="D390:E390"/>
    <mergeCell ref="F390:G390"/>
    <mergeCell ref="U390:V390"/>
    <mergeCell ref="D391:E391"/>
    <mergeCell ref="F391:G391"/>
    <mergeCell ref="U391:V391"/>
    <mergeCell ref="D388:E388"/>
    <mergeCell ref="F388:G388"/>
    <mergeCell ref="U388:V388"/>
    <mergeCell ref="D389:E389"/>
    <mergeCell ref="F389:G389"/>
    <mergeCell ref="U389:V389"/>
    <mergeCell ref="D386:E386"/>
    <mergeCell ref="F386:G386"/>
    <mergeCell ref="U386:V386"/>
    <mergeCell ref="D387:E387"/>
    <mergeCell ref="F387:G387"/>
    <mergeCell ref="U387:V387"/>
    <mergeCell ref="D384:E384"/>
    <mergeCell ref="F384:G384"/>
    <mergeCell ref="U384:V384"/>
    <mergeCell ref="D385:E385"/>
    <mergeCell ref="F385:G385"/>
    <mergeCell ref="U385:V385"/>
    <mergeCell ref="D382:E382"/>
    <mergeCell ref="F382:G382"/>
    <mergeCell ref="U382:V382"/>
    <mergeCell ref="D383:E383"/>
    <mergeCell ref="F383:G383"/>
    <mergeCell ref="U383:V383"/>
    <mergeCell ref="D379:E379"/>
    <mergeCell ref="F379:G379"/>
    <mergeCell ref="U379:V379"/>
    <mergeCell ref="U380:V380"/>
    <mergeCell ref="D381:E381"/>
    <mergeCell ref="F381:G381"/>
    <mergeCell ref="U381:V381"/>
    <mergeCell ref="D375:E375"/>
    <mergeCell ref="F375:G375"/>
    <mergeCell ref="U375:V375"/>
    <mergeCell ref="D376:E376"/>
    <mergeCell ref="F376:G376"/>
    <mergeCell ref="U376:V376"/>
    <mergeCell ref="D374:E374"/>
    <mergeCell ref="F374:G374"/>
    <mergeCell ref="U374:V374"/>
    <mergeCell ref="H369:V369"/>
    <mergeCell ref="H370:H372"/>
    <mergeCell ref="I370:P370"/>
    <mergeCell ref="Q370:Q372"/>
    <mergeCell ref="N371:N372"/>
    <mergeCell ref="O371:O372"/>
    <mergeCell ref="P371:P372"/>
    <mergeCell ref="F366:G366"/>
    <mergeCell ref="U366:V366"/>
    <mergeCell ref="D364:E364"/>
    <mergeCell ref="F364:G364"/>
    <mergeCell ref="U364:V364"/>
    <mergeCell ref="D365:E365"/>
    <mergeCell ref="F365:G365"/>
    <mergeCell ref="U365:V365"/>
    <mergeCell ref="D362:E362"/>
    <mergeCell ref="F362:G362"/>
    <mergeCell ref="U362:V362"/>
    <mergeCell ref="D363:E363"/>
    <mergeCell ref="F363:G363"/>
    <mergeCell ref="U363:V363"/>
    <mergeCell ref="D360:E360"/>
    <mergeCell ref="F360:G360"/>
    <mergeCell ref="U360:V360"/>
    <mergeCell ref="D361:E361"/>
    <mergeCell ref="F361:G361"/>
    <mergeCell ref="U361:V361"/>
    <mergeCell ref="D358:E358"/>
    <mergeCell ref="F358:G358"/>
    <mergeCell ref="U358:V358"/>
    <mergeCell ref="D359:E359"/>
    <mergeCell ref="F359:G359"/>
    <mergeCell ref="U359:V359"/>
    <mergeCell ref="D356:E356"/>
    <mergeCell ref="F356:G356"/>
    <mergeCell ref="U356:V356"/>
    <mergeCell ref="D357:E357"/>
    <mergeCell ref="F357:G357"/>
    <mergeCell ref="U357:V357"/>
    <mergeCell ref="D354:E354"/>
    <mergeCell ref="F354:G354"/>
    <mergeCell ref="U354:V354"/>
    <mergeCell ref="D355:E355"/>
    <mergeCell ref="F355:G355"/>
    <mergeCell ref="U355:V355"/>
    <mergeCell ref="D352:E352"/>
    <mergeCell ref="F352:G352"/>
    <mergeCell ref="U352:V352"/>
    <mergeCell ref="D353:E353"/>
    <mergeCell ref="F353:G353"/>
    <mergeCell ref="U353:V353"/>
    <mergeCell ref="D350:E350"/>
    <mergeCell ref="F350:G350"/>
    <mergeCell ref="U350:V350"/>
    <mergeCell ref="D351:E351"/>
    <mergeCell ref="F351:G351"/>
    <mergeCell ref="U351:V351"/>
    <mergeCell ref="D348:E348"/>
    <mergeCell ref="F348:G348"/>
    <mergeCell ref="U348:V348"/>
    <mergeCell ref="D349:E349"/>
    <mergeCell ref="F349:G349"/>
    <mergeCell ref="U349:V349"/>
    <mergeCell ref="D346:E346"/>
    <mergeCell ref="F346:G346"/>
    <mergeCell ref="U346:V346"/>
    <mergeCell ref="D347:E347"/>
    <mergeCell ref="F347:G347"/>
    <mergeCell ref="U347:V347"/>
    <mergeCell ref="U343:V343"/>
    <mergeCell ref="D344:E344"/>
    <mergeCell ref="F344:G344"/>
    <mergeCell ref="U344:V344"/>
    <mergeCell ref="D345:E345"/>
    <mergeCell ref="F345:G345"/>
    <mergeCell ref="U345:V345"/>
    <mergeCell ref="D343:E343"/>
    <mergeCell ref="F343:G343"/>
    <mergeCell ref="D341:E341"/>
    <mergeCell ref="F341:G341"/>
    <mergeCell ref="U341:V341"/>
    <mergeCell ref="D342:E342"/>
    <mergeCell ref="F342:G342"/>
    <mergeCell ref="U342:V342"/>
    <mergeCell ref="U338:V338"/>
    <mergeCell ref="D339:E339"/>
    <mergeCell ref="F339:G339"/>
    <mergeCell ref="U339:V339"/>
    <mergeCell ref="D340:E340"/>
    <mergeCell ref="F340:G340"/>
    <mergeCell ref="U340:V340"/>
    <mergeCell ref="D338:E338"/>
    <mergeCell ref="F338:G338"/>
    <mergeCell ref="D336:E336"/>
    <mergeCell ref="F336:G336"/>
    <mergeCell ref="U336:V336"/>
    <mergeCell ref="D337:E337"/>
    <mergeCell ref="F337:G337"/>
    <mergeCell ref="U337:V337"/>
    <mergeCell ref="D334:E334"/>
    <mergeCell ref="F334:G334"/>
    <mergeCell ref="U334:V334"/>
    <mergeCell ref="D335:E335"/>
    <mergeCell ref="F335:G335"/>
    <mergeCell ref="U335:V335"/>
    <mergeCell ref="F327:G327"/>
    <mergeCell ref="U327:V327"/>
    <mergeCell ref="D325:E325"/>
    <mergeCell ref="F325:G325"/>
    <mergeCell ref="U325:V325"/>
    <mergeCell ref="D326:E326"/>
    <mergeCell ref="F326:G326"/>
    <mergeCell ref="U326:V326"/>
    <mergeCell ref="D322:E322"/>
    <mergeCell ref="F322:G322"/>
    <mergeCell ref="U322:V322"/>
    <mergeCell ref="I331:I332"/>
    <mergeCell ref="J331:K331"/>
    <mergeCell ref="L331:L332"/>
    <mergeCell ref="M331:M332"/>
    <mergeCell ref="D323:E323"/>
    <mergeCell ref="F323:G323"/>
    <mergeCell ref="D327:E327"/>
    <mergeCell ref="D320:E320"/>
    <mergeCell ref="F320:G320"/>
    <mergeCell ref="U320:V320"/>
    <mergeCell ref="U323:V323"/>
    <mergeCell ref="D324:E324"/>
    <mergeCell ref="F324:G324"/>
    <mergeCell ref="U324:V324"/>
    <mergeCell ref="D321:E321"/>
    <mergeCell ref="F321:G321"/>
    <mergeCell ref="U321:V321"/>
    <mergeCell ref="D318:E318"/>
    <mergeCell ref="F318:G318"/>
    <mergeCell ref="U318:V318"/>
    <mergeCell ref="D319:E319"/>
    <mergeCell ref="F319:G319"/>
    <mergeCell ref="U319:V319"/>
    <mergeCell ref="D316:E316"/>
    <mergeCell ref="F316:G316"/>
    <mergeCell ref="U316:V316"/>
    <mergeCell ref="D317:E317"/>
    <mergeCell ref="F317:G317"/>
    <mergeCell ref="U317:V317"/>
    <mergeCell ref="D314:E314"/>
    <mergeCell ref="F314:G314"/>
    <mergeCell ref="U314:V314"/>
    <mergeCell ref="D315:E315"/>
    <mergeCell ref="F315:G315"/>
    <mergeCell ref="U315:V315"/>
    <mergeCell ref="D312:E312"/>
    <mergeCell ref="F312:G312"/>
    <mergeCell ref="U312:V312"/>
    <mergeCell ref="D313:E313"/>
    <mergeCell ref="F313:G313"/>
    <mergeCell ref="U313:V313"/>
    <mergeCell ref="D310:E310"/>
    <mergeCell ref="F310:G310"/>
    <mergeCell ref="U310:V310"/>
    <mergeCell ref="D311:E311"/>
    <mergeCell ref="F311:G311"/>
    <mergeCell ref="U311:V311"/>
    <mergeCell ref="D308:E308"/>
    <mergeCell ref="F308:G308"/>
    <mergeCell ref="U308:V308"/>
    <mergeCell ref="D309:E309"/>
    <mergeCell ref="F309:G309"/>
    <mergeCell ref="U309:V309"/>
    <mergeCell ref="D305:E305"/>
    <mergeCell ref="F305:G305"/>
    <mergeCell ref="U305:V305"/>
    <mergeCell ref="D307:E307"/>
    <mergeCell ref="F307:G307"/>
    <mergeCell ref="U307:V307"/>
    <mergeCell ref="U296:V296"/>
    <mergeCell ref="D297:E297"/>
    <mergeCell ref="F297:G297"/>
    <mergeCell ref="U297:V297"/>
    <mergeCell ref="D306:E306"/>
    <mergeCell ref="F306:G306"/>
    <mergeCell ref="U306:V306"/>
    <mergeCell ref="D304:E304"/>
    <mergeCell ref="F304:G304"/>
    <mergeCell ref="U304:V304"/>
    <mergeCell ref="A298:D298"/>
    <mergeCell ref="E298:F298"/>
    <mergeCell ref="A299:A302"/>
    <mergeCell ref="B299:B302"/>
    <mergeCell ref="D294:E294"/>
    <mergeCell ref="F294:G294"/>
    <mergeCell ref="D296:E296"/>
    <mergeCell ref="F296:G296"/>
    <mergeCell ref="U294:V294"/>
    <mergeCell ref="D295:E295"/>
    <mergeCell ref="F295:G295"/>
    <mergeCell ref="U295:V295"/>
    <mergeCell ref="D292:E292"/>
    <mergeCell ref="F292:G292"/>
    <mergeCell ref="U292:V292"/>
    <mergeCell ref="D293:E293"/>
    <mergeCell ref="F293:G293"/>
    <mergeCell ref="U293:V293"/>
    <mergeCell ref="D290:E290"/>
    <mergeCell ref="F290:G290"/>
    <mergeCell ref="U290:V290"/>
    <mergeCell ref="D291:E291"/>
    <mergeCell ref="F291:G291"/>
    <mergeCell ref="U291:V291"/>
    <mergeCell ref="D288:E288"/>
    <mergeCell ref="F288:G288"/>
    <mergeCell ref="U288:V288"/>
    <mergeCell ref="D289:E289"/>
    <mergeCell ref="F289:G289"/>
    <mergeCell ref="U289:V289"/>
    <mergeCell ref="U285:V285"/>
    <mergeCell ref="D286:E286"/>
    <mergeCell ref="F286:G286"/>
    <mergeCell ref="U286:V286"/>
    <mergeCell ref="D287:E287"/>
    <mergeCell ref="F287:G287"/>
    <mergeCell ref="U287:V287"/>
    <mergeCell ref="F285:G285"/>
    <mergeCell ref="D284:E284"/>
    <mergeCell ref="F284:G284"/>
    <mergeCell ref="U284:V284"/>
    <mergeCell ref="D282:E282"/>
    <mergeCell ref="F282:G282"/>
    <mergeCell ref="U282:V282"/>
    <mergeCell ref="D283:E283"/>
    <mergeCell ref="F283:G283"/>
    <mergeCell ref="U283:V283"/>
    <mergeCell ref="D280:E280"/>
    <mergeCell ref="F280:G280"/>
    <mergeCell ref="U280:V280"/>
    <mergeCell ref="D281:E281"/>
    <mergeCell ref="F281:G281"/>
    <mergeCell ref="U281:V281"/>
    <mergeCell ref="D278:E278"/>
    <mergeCell ref="F278:G278"/>
    <mergeCell ref="U278:V278"/>
    <mergeCell ref="D279:E279"/>
    <mergeCell ref="F279:G279"/>
    <mergeCell ref="U279:V279"/>
    <mergeCell ref="D276:E276"/>
    <mergeCell ref="F276:G276"/>
    <mergeCell ref="U276:V276"/>
    <mergeCell ref="D277:E277"/>
    <mergeCell ref="F277:G277"/>
    <mergeCell ref="U277:V277"/>
    <mergeCell ref="U267:V267"/>
    <mergeCell ref="D268:E268"/>
    <mergeCell ref="F268:G268"/>
    <mergeCell ref="U268:V268"/>
    <mergeCell ref="D275:E275"/>
    <mergeCell ref="F275:G275"/>
    <mergeCell ref="U275:V275"/>
    <mergeCell ref="D267:E267"/>
    <mergeCell ref="F267:G267"/>
    <mergeCell ref="R271:V271"/>
    <mergeCell ref="D265:E265"/>
    <mergeCell ref="F265:G265"/>
    <mergeCell ref="U265:V265"/>
    <mergeCell ref="D266:E266"/>
    <mergeCell ref="F266:G266"/>
    <mergeCell ref="U266:V266"/>
    <mergeCell ref="D263:E263"/>
    <mergeCell ref="F263:G263"/>
    <mergeCell ref="U263:V263"/>
    <mergeCell ref="D264:E264"/>
    <mergeCell ref="F264:G264"/>
    <mergeCell ref="U264:V264"/>
    <mergeCell ref="D261:E261"/>
    <mergeCell ref="F261:G261"/>
    <mergeCell ref="U261:V261"/>
    <mergeCell ref="D262:E262"/>
    <mergeCell ref="F262:G262"/>
    <mergeCell ref="U262:V262"/>
    <mergeCell ref="D259:E259"/>
    <mergeCell ref="F259:G259"/>
    <mergeCell ref="U259:V259"/>
    <mergeCell ref="D260:E260"/>
    <mergeCell ref="F260:G260"/>
    <mergeCell ref="U260:V260"/>
    <mergeCell ref="D257:E257"/>
    <mergeCell ref="F257:G257"/>
    <mergeCell ref="U257:V257"/>
    <mergeCell ref="D258:E258"/>
    <mergeCell ref="F258:G258"/>
    <mergeCell ref="U258:V258"/>
    <mergeCell ref="D255:E255"/>
    <mergeCell ref="F255:G255"/>
    <mergeCell ref="U255:V255"/>
    <mergeCell ref="D256:E256"/>
    <mergeCell ref="F256:G256"/>
    <mergeCell ref="U256:V256"/>
    <mergeCell ref="D253:E253"/>
    <mergeCell ref="F253:G253"/>
    <mergeCell ref="U253:V253"/>
    <mergeCell ref="D254:E254"/>
    <mergeCell ref="F254:G254"/>
    <mergeCell ref="U254:V254"/>
    <mergeCell ref="D251:E251"/>
    <mergeCell ref="F251:G251"/>
    <mergeCell ref="U251:V251"/>
    <mergeCell ref="D252:E252"/>
    <mergeCell ref="F252:G252"/>
    <mergeCell ref="U252:V252"/>
    <mergeCell ref="D249:E249"/>
    <mergeCell ref="F249:G249"/>
    <mergeCell ref="U249:V249"/>
    <mergeCell ref="D250:E250"/>
    <mergeCell ref="F250:G250"/>
    <mergeCell ref="U250:V250"/>
    <mergeCell ref="D247:E247"/>
    <mergeCell ref="F247:G247"/>
    <mergeCell ref="U247:V247"/>
    <mergeCell ref="D248:E248"/>
    <mergeCell ref="F248:G248"/>
    <mergeCell ref="U248:V248"/>
    <mergeCell ref="D246:E246"/>
    <mergeCell ref="F246:G246"/>
    <mergeCell ref="U246:V246"/>
    <mergeCell ref="D244:E244"/>
    <mergeCell ref="F244:G244"/>
    <mergeCell ref="U244:V244"/>
    <mergeCell ref="D245:E245"/>
    <mergeCell ref="F245:G245"/>
    <mergeCell ref="U245:V245"/>
    <mergeCell ref="D242:E242"/>
    <mergeCell ref="F242:G242"/>
    <mergeCell ref="U242:V242"/>
    <mergeCell ref="D243:E243"/>
    <mergeCell ref="F243:G243"/>
    <mergeCell ref="U243:V243"/>
    <mergeCell ref="D240:E240"/>
    <mergeCell ref="F240:G240"/>
    <mergeCell ref="U240:V240"/>
    <mergeCell ref="D241:E241"/>
    <mergeCell ref="F241:G241"/>
    <mergeCell ref="U241:V241"/>
    <mergeCell ref="D238:E238"/>
    <mergeCell ref="F238:G238"/>
    <mergeCell ref="U238:V238"/>
    <mergeCell ref="D239:E239"/>
    <mergeCell ref="F239:G239"/>
    <mergeCell ref="U239:V239"/>
    <mergeCell ref="A231:D231"/>
    <mergeCell ref="E231:F231"/>
    <mergeCell ref="A232:A235"/>
    <mergeCell ref="B232:B235"/>
    <mergeCell ref="U229:V229"/>
    <mergeCell ref="D230:E230"/>
    <mergeCell ref="F230:G230"/>
    <mergeCell ref="U230:V230"/>
    <mergeCell ref="C232:C235"/>
    <mergeCell ref="D232:E235"/>
    <mergeCell ref="D237:E237"/>
    <mergeCell ref="F237:G237"/>
    <mergeCell ref="U237:V237"/>
    <mergeCell ref="D229:E229"/>
    <mergeCell ref="F229:G229"/>
    <mergeCell ref="D227:E227"/>
    <mergeCell ref="F227:G227"/>
    <mergeCell ref="U227:V227"/>
    <mergeCell ref="D228:E228"/>
    <mergeCell ref="F228:G228"/>
    <mergeCell ref="U228:V228"/>
    <mergeCell ref="D225:E225"/>
    <mergeCell ref="F225:G225"/>
    <mergeCell ref="U225:V225"/>
    <mergeCell ref="D226:E226"/>
    <mergeCell ref="F226:G226"/>
    <mergeCell ref="U226:V226"/>
    <mergeCell ref="D223:E223"/>
    <mergeCell ref="F223:G223"/>
    <mergeCell ref="U223:V223"/>
    <mergeCell ref="D224:E224"/>
    <mergeCell ref="F224:G224"/>
    <mergeCell ref="U224:V224"/>
    <mergeCell ref="D221:E221"/>
    <mergeCell ref="F221:G221"/>
    <mergeCell ref="U221:V221"/>
    <mergeCell ref="D222:E222"/>
    <mergeCell ref="F222:G222"/>
    <mergeCell ref="U222:V222"/>
    <mergeCell ref="D219:E219"/>
    <mergeCell ref="F219:G219"/>
    <mergeCell ref="U219:V219"/>
    <mergeCell ref="D220:E220"/>
    <mergeCell ref="F220:G220"/>
    <mergeCell ref="U220:V220"/>
    <mergeCell ref="D217:E217"/>
    <mergeCell ref="F217:G217"/>
    <mergeCell ref="U217:V217"/>
    <mergeCell ref="D218:E218"/>
    <mergeCell ref="F218:G218"/>
    <mergeCell ref="U218:V218"/>
    <mergeCell ref="D215:E215"/>
    <mergeCell ref="F215:G215"/>
    <mergeCell ref="U215:V215"/>
    <mergeCell ref="D216:E216"/>
    <mergeCell ref="F216:G216"/>
    <mergeCell ref="U216:V216"/>
    <mergeCell ref="D213:E213"/>
    <mergeCell ref="F213:G213"/>
    <mergeCell ref="U213:V213"/>
    <mergeCell ref="D214:E214"/>
    <mergeCell ref="F214:G214"/>
    <mergeCell ref="U214:V214"/>
    <mergeCell ref="F209:G209"/>
    <mergeCell ref="U209:V209"/>
    <mergeCell ref="D211:E211"/>
    <mergeCell ref="F211:G211"/>
    <mergeCell ref="U211:V211"/>
    <mergeCell ref="D212:E212"/>
    <mergeCell ref="F212:G212"/>
    <mergeCell ref="U212:V212"/>
    <mergeCell ref="D207:E207"/>
    <mergeCell ref="F207:G207"/>
    <mergeCell ref="U207:V207"/>
    <mergeCell ref="D210:E210"/>
    <mergeCell ref="F210:G210"/>
    <mergeCell ref="U210:V210"/>
    <mergeCell ref="D208:E208"/>
    <mergeCell ref="F208:G208"/>
    <mergeCell ref="U208:V208"/>
    <mergeCell ref="D209:E209"/>
    <mergeCell ref="D205:E205"/>
    <mergeCell ref="F205:G205"/>
    <mergeCell ref="U205:V205"/>
    <mergeCell ref="D206:E206"/>
    <mergeCell ref="F206:G206"/>
    <mergeCell ref="U206:V206"/>
    <mergeCell ref="D203:E203"/>
    <mergeCell ref="F203:G203"/>
    <mergeCell ref="U203:V203"/>
    <mergeCell ref="D204:E204"/>
    <mergeCell ref="F204:G204"/>
    <mergeCell ref="U204:V204"/>
    <mergeCell ref="D201:E201"/>
    <mergeCell ref="F201:G201"/>
    <mergeCell ref="U201:V201"/>
    <mergeCell ref="D202:E202"/>
    <mergeCell ref="F202:G202"/>
    <mergeCell ref="U202:V202"/>
    <mergeCell ref="D199:E199"/>
    <mergeCell ref="F199:G199"/>
    <mergeCell ref="U199:V199"/>
    <mergeCell ref="D200:E200"/>
    <mergeCell ref="F200:G200"/>
    <mergeCell ref="U200:V200"/>
    <mergeCell ref="F196:G196"/>
    <mergeCell ref="U196:V196"/>
    <mergeCell ref="D197:E197"/>
    <mergeCell ref="F197:G197"/>
    <mergeCell ref="U197:V197"/>
    <mergeCell ref="D198:E198"/>
    <mergeCell ref="F198:G198"/>
    <mergeCell ref="U198:V198"/>
    <mergeCell ref="D194:E194"/>
    <mergeCell ref="F194:G194"/>
    <mergeCell ref="U194:V194"/>
    <mergeCell ref="D195:E195"/>
    <mergeCell ref="F195:G195"/>
    <mergeCell ref="U195:V195"/>
    <mergeCell ref="A187:D187"/>
    <mergeCell ref="E187:F187"/>
    <mergeCell ref="A188:A191"/>
    <mergeCell ref="B188:B191"/>
    <mergeCell ref="D186:E186"/>
    <mergeCell ref="F186:G186"/>
    <mergeCell ref="C188:C191"/>
    <mergeCell ref="D188:E191"/>
    <mergeCell ref="F188:G191"/>
    <mergeCell ref="U186:V186"/>
    <mergeCell ref="D193:E193"/>
    <mergeCell ref="F193:G193"/>
    <mergeCell ref="U193:V193"/>
    <mergeCell ref="D184:E184"/>
    <mergeCell ref="F184:G184"/>
    <mergeCell ref="U184:V184"/>
    <mergeCell ref="D185:E185"/>
    <mergeCell ref="F185:G185"/>
    <mergeCell ref="U185:V185"/>
    <mergeCell ref="D182:E182"/>
    <mergeCell ref="F182:G182"/>
    <mergeCell ref="U182:V182"/>
    <mergeCell ref="D183:E183"/>
    <mergeCell ref="F183:G183"/>
    <mergeCell ref="U183:V183"/>
    <mergeCell ref="D180:E180"/>
    <mergeCell ref="F180:G180"/>
    <mergeCell ref="U180:V180"/>
    <mergeCell ref="D181:E181"/>
    <mergeCell ref="F181:G181"/>
    <mergeCell ref="U181:V181"/>
    <mergeCell ref="D178:E178"/>
    <mergeCell ref="F178:G178"/>
    <mergeCell ref="U178:V178"/>
    <mergeCell ref="D179:E179"/>
    <mergeCell ref="F179:G179"/>
    <mergeCell ref="U179:V179"/>
    <mergeCell ref="U175:V175"/>
    <mergeCell ref="D176:E176"/>
    <mergeCell ref="F176:G176"/>
    <mergeCell ref="U176:V176"/>
    <mergeCell ref="D177:E177"/>
    <mergeCell ref="F177:G177"/>
    <mergeCell ref="U177:V177"/>
    <mergeCell ref="D175:E175"/>
    <mergeCell ref="F175:G175"/>
    <mergeCell ref="F174:G174"/>
    <mergeCell ref="U174:V174"/>
    <mergeCell ref="D172:E172"/>
    <mergeCell ref="F172:G172"/>
    <mergeCell ref="U172:V172"/>
    <mergeCell ref="D173:E173"/>
    <mergeCell ref="F173:G173"/>
    <mergeCell ref="U173:V173"/>
    <mergeCell ref="D174:E174"/>
    <mergeCell ref="D170:E170"/>
    <mergeCell ref="F170:G170"/>
    <mergeCell ref="U170:V170"/>
    <mergeCell ref="D171:E171"/>
    <mergeCell ref="F171:G171"/>
    <mergeCell ref="U171:V171"/>
    <mergeCell ref="D168:E168"/>
    <mergeCell ref="F168:G168"/>
    <mergeCell ref="U168:V168"/>
    <mergeCell ref="D169:E169"/>
    <mergeCell ref="F169:G169"/>
    <mergeCell ref="U169:V169"/>
    <mergeCell ref="D166:E166"/>
    <mergeCell ref="F166:G166"/>
    <mergeCell ref="U166:V166"/>
    <mergeCell ref="D167:E167"/>
    <mergeCell ref="F167:G167"/>
    <mergeCell ref="U167:V167"/>
    <mergeCell ref="D164:E164"/>
    <mergeCell ref="F164:G164"/>
    <mergeCell ref="U164:V164"/>
    <mergeCell ref="D165:E165"/>
    <mergeCell ref="F165:G165"/>
    <mergeCell ref="U165:V165"/>
    <mergeCell ref="D162:E162"/>
    <mergeCell ref="F162:G162"/>
    <mergeCell ref="U162:V162"/>
    <mergeCell ref="D163:E163"/>
    <mergeCell ref="F163:G163"/>
    <mergeCell ref="U163:V163"/>
    <mergeCell ref="D160:E160"/>
    <mergeCell ref="F160:G160"/>
    <mergeCell ref="U160:V160"/>
    <mergeCell ref="D161:E161"/>
    <mergeCell ref="F161:G161"/>
    <mergeCell ref="U161:V161"/>
    <mergeCell ref="D158:E158"/>
    <mergeCell ref="F158:G158"/>
    <mergeCell ref="U158:V158"/>
    <mergeCell ref="D159:E159"/>
    <mergeCell ref="F159:G159"/>
    <mergeCell ref="U159:V159"/>
    <mergeCell ref="D150:E150"/>
    <mergeCell ref="F150:G150"/>
    <mergeCell ref="U150:V150"/>
    <mergeCell ref="D157:E157"/>
    <mergeCell ref="F157:G157"/>
    <mergeCell ref="U157:V157"/>
    <mergeCell ref="D156:E156"/>
    <mergeCell ref="F156:G156"/>
    <mergeCell ref="U156:V156"/>
    <mergeCell ref="D148:E148"/>
    <mergeCell ref="F148:G148"/>
    <mergeCell ref="U148:V148"/>
    <mergeCell ref="D149:E149"/>
    <mergeCell ref="F149:G149"/>
    <mergeCell ref="U149:V149"/>
    <mergeCell ref="D146:E146"/>
    <mergeCell ref="F146:G146"/>
    <mergeCell ref="U146:V146"/>
    <mergeCell ref="D147:E147"/>
    <mergeCell ref="F147:G147"/>
    <mergeCell ref="U147:V147"/>
    <mergeCell ref="F143:G143"/>
    <mergeCell ref="U143:V143"/>
    <mergeCell ref="D144:E144"/>
    <mergeCell ref="F144:G144"/>
    <mergeCell ref="U144:V144"/>
    <mergeCell ref="D145:E145"/>
    <mergeCell ref="F145:G145"/>
    <mergeCell ref="U145:V145"/>
    <mergeCell ref="D142:E142"/>
    <mergeCell ref="F142:G142"/>
    <mergeCell ref="U142:V142"/>
    <mergeCell ref="A151:D151"/>
    <mergeCell ref="E151:F151"/>
    <mergeCell ref="D140:E140"/>
    <mergeCell ref="F140:G140"/>
    <mergeCell ref="U140:V140"/>
    <mergeCell ref="D141:E141"/>
    <mergeCell ref="F141:G141"/>
    <mergeCell ref="U141:V141"/>
    <mergeCell ref="D138:E138"/>
    <mergeCell ref="F138:G138"/>
    <mergeCell ref="U138:V138"/>
    <mergeCell ref="D139:E139"/>
    <mergeCell ref="F139:G139"/>
    <mergeCell ref="U139:V139"/>
    <mergeCell ref="D136:E136"/>
    <mergeCell ref="F136:G136"/>
    <mergeCell ref="U136:V136"/>
    <mergeCell ref="D137:E137"/>
    <mergeCell ref="F137:G137"/>
    <mergeCell ref="U137:V137"/>
    <mergeCell ref="D134:E134"/>
    <mergeCell ref="F134:G134"/>
    <mergeCell ref="U134:V134"/>
    <mergeCell ref="D135:E135"/>
    <mergeCell ref="F135:G135"/>
    <mergeCell ref="U135:V135"/>
    <mergeCell ref="D132:E132"/>
    <mergeCell ref="F132:G132"/>
    <mergeCell ref="U132:V132"/>
    <mergeCell ref="D133:E133"/>
    <mergeCell ref="F133:G133"/>
    <mergeCell ref="U133:V133"/>
    <mergeCell ref="D130:E130"/>
    <mergeCell ref="F130:G130"/>
    <mergeCell ref="U130:V130"/>
    <mergeCell ref="D131:E131"/>
    <mergeCell ref="F131:G131"/>
    <mergeCell ref="U131:V131"/>
    <mergeCell ref="D128:E128"/>
    <mergeCell ref="F128:G128"/>
    <mergeCell ref="U128:V128"/>
    <mergeCell ref="D129:E129"/>
    <mergeCell ref="F129:G129"/>
    <mergeCell ref="U129:V129"/>
    <mergeCell ref="D126:E126"/>
    <mergeCell ref="F126:G126"/>
    <mergeCell ref="U126:V126"/>
    <mergeCell ref="D127:E127"/>
    <mergeCell ref="F127:G127"/>
    <mergeCell ref="U127:V127"/>
    <mergeCell ref="D124:E124"/>
    <mergeCell ref="F124:G124"/>
    <mergeCell ref="U124:V124"/>
    <mergeCell ref="D125:E125"/>
    <mergeCell ref="F125:G125"/>
    <mergeCell ref="U125:V125"/>
    <mergeCell ref="D122:E122"/>
    <mergeCell ref="F122:G122"/>
    <mergeCell ref="U122:V122"/>
    <mergeCell ref="D123:E123"/>
    <mergeCell ref="F123:G123"/>
    <mergeCell ref="U123:V123"/>
    <mergeCell ref="D120:E120"/>
    <mergeCell ref="F120:G120"/>
    <mergeCell ref="U120:V120"/>
    <mergeCell ref="D121:E121"/>
    <mergeCell ref="F121:G121"/>
    <mergeCell ref="U121:V121"/>
    <mergeCell ref="D118:E118"/>
    <mergeCell ref="F118:G118"/>
    <mergeCell ref="U118:V118"/>
    <mergeCell ref="D119:E119"/>
    <mergeCell ref="F119:G119"/>
    <mergeCell ref="U119:V119"/>
    <mergeCell ref="D110:E110"/>
    <mergeCell ref="F110:G110"/>
    <mergeCell ref="U110:V110"/>
    <mergeCell ref="D111:E111"/>
    <mergeCell ref="F111:G111"/>
    <mergeCell ref="U111:V111"/>
    <mergeCell ref="D108:E108"/>
    <mergeCell ref="F108:G108"/>
    <mergeCell ref="U108:V108"/>
    <mergeCell ref="D109:E109"/>
    <mergeCell ref="F109:G109"/>
    <mergeCell ref="U109:V109"/>
    <mergeCell ref="A112:D112"/>
    <mergeCell ref="E112:F112"/>
    <mergeCell ref="A113:A116"/>
    <mergeCell ref="B113:B116"/>
    <mergeCell ref="L115:L116"/>
    <mergeCell ref="M115:M116"/>
    <mergeCell ref="C113:C116"/>
    <mergeCell ref="D113:E116"/>
    <mergeCell ref="F113:G116"/>
    <mergeCell ref="H113:V113"/>
    <mergeCell ref="A152:A155"/>
    <mergeCell ref="B152:B155"/>
    <mergeCell ref="C152:C155"/>
    <mergeCell ref="D152:E155"/>
    <mergeCell ref="F152:G155"/>
    <mergeCell ref="H152:V152"/>
    <mergeCell ref="H153:H155"/>
    <mergeCell ref="U154:V155"/>
    <mergeCell ref="F107:G107"/>
    <mergeCell ref="U107:V107"/>
    <mergeCell ref="I153:P153"/>
    <mergeCell ref="Q153:Q155"/>
    <mergeCell ref="R153:V153"/>
    <mergeCell ref="I154:I155"/>
    <mergeCell ref="J154:K154"/>
    <mergeCell ref="L154:L155"/>
    <mergeCell ref="M154:M155"/>
    <mergeCell ref="N154:N155"/>
    <mergeCell ref="D105:E105"/>
    <mergeCell ref="F105:G105"/>
    <mergeCell ref="U105:V105"/>
    <mergeCell ref="D106:E106"/>
    <mergeCell ref="F106:G106"/>
    <mergeCell ref="U106:V106"/>
    <mergeCell ref="D103:E103"/>
    <mergeCell ref="F103:G103"/>
    <mergeCell ref="U103:V103"/>
    <mergeCell ref="D104:E104"/>
    <mergeCell ref="F104:G104"/>
    <mergeCell ref="U104:V104"/>
    <mergeCell ref="D101:E101"/>
    <mergeCell ref="F101:G101"/>
    <mergeCell ref="U101:V101"/>
    <mergeCell ref="D102:E102"/>
    <mergeCell ref="F102:G102"/>
    <mergeCell ref="U102:V102"/>
    <mergeCell ref="D99:E99"/>
    <mergeCell ref="F99:G99"/>
    <mergeCell ref="U99:V99"/>
    <mergeCell ref="D100:E100"/>
    <mergeCell ref="F100:G100"/>
    <mergeCell ref="U100:V100"/>
    <mergeCell ref="D97:E97"/>
    <mergeCell ref="F97:G97"/>
    <mergeCell ref="U97:V97"/>
    <mergeCell ref="D98:E98"/>
    <mergeCell ref="F98:G98"/>
    <mergeCell ref="U98:V98"/>
    <mergeCell ref="D95:E95"/>
    <mergeCell ref="F95:G95"/>
    <mergeCell ref="U95:V95"/>
    <mergeCell ref="D96:E96"/>
    <mergeCell ref="F96:G96"/>
    <mergeCell ref="U96:V96"/>
    <mergeCell ref="D93:E93"/>
    <mergeCell ref="F93:G93"/>
    <mergeCell ref="U93:V93"/>
    <mergeCell ref="D94:E94"/>
    <mergeCell ref="F94:G94"/>
    <mergeCell ref="U94:V94"/>
    <mergeCell ref="D91:E91"/>
    <mergeCell ref="F91:G91"/>
    <mergeCell ref="U91:V91"/>
    <mergeCell ref="D92:E92"/>
    <mergeCell ref="F92:G92"/>
    <mergeCell ref="U92:V92"/>
    <mergeCell ref="D89:E89"/>
    <mergeCell ref="F89:G89"/>
    <mergeCell ref="U89:V89"/>
    <mergeCell ref="D90:E90"/>
    <mergeCell ref="F90:G90"/>
    <mergeCell ref="U90:V90"/>
    <mergeCell ref="D87:E87"/>
    <mergeCell ref="F87:G87"/>
    <mergeCell ref="U87:V87"/>
    <mergeCell ref="D88:E88"/>
    <mergeCell ref="F88:G88"/>
    <mergeCell ref="U88:V88"/>
    <mergeCell ref="D85:E85"/>
    <mergeCell ref="F85:G85"/>
    <mergeCell ref="U85:V85"/>
    <mergeCell ref="D86:E86"/>
    <mergeCell ref="F86:G86"/>
    <mergeCell ref="U86:V86"/>
    <mergeCell ref="U82:V82"/>
    <mergeCell ref="D83:E83"/>
    <mergeCell ref="F83:G83"/>
    <mergeCell ref="U83:V83"/>
    <mergeCell ref="D84:E84"/>
    <mergeCell ref="F84:G84"/>
    <mergeCell ref="U84:V84"/>
    <mergeCell ref="D80:E80"/>
    <mergeCell ref="F80:G80"/>
    <mergeCell ref="U80:V80"/>
    <mergeCell ref="D81:E81"/>
    <mergeCell ref="F81:G81"/>
    <mergeCell ref="U81:V81"/>
    <mergeCell ref="F70:G70"/>
    <mergeCell ref="U70:V70"/>
    <mergeCell ref="D71:E71"/>
    <mergeCell ref="F71:G71"/>
    <mergeCell ref="U71:V71"/>
    <mergeCell ref="D72:E72"/>
    <mergeCell ref="F72:G72"/>
    <mergeCell ref="U72:V72"/>
    <mergeCell ref="A73:D73"/>
    <mergeCell ref="E73:F73"/>
    <mergeCell ref="O154:O155"/>
    <mergeCell ref="P154:P155"/>
    <mergeCell ref="R154:R155"/>
    <mergeCell ref="T154:T155"/>
    <mergeCell ref="D79:E79"/>
    <mergeCell ref="F79:G79"/>
    <mergeCell ref="D82:E82"/>
    <mergeCell ref="F82:G82"/>
    <mergeCell ref="H188:V188"/>
    <mergeCell ref="H189:H191"/>
    <mergeCell ref="I189:P189"/>
    <mergeCell ref="Q189:Q191"/>
    <mergeCell ref="D68:E68"/>
    <mergeCell ref="F68:G68"/>
    <mergeCell ref="U68:V68"/>
    <mergeCell ref="D69:E69"/>
    <mergeCell ref="F69:G69"/>
    <mergeCell ref="U69:V69"/>
    <mergeCell ref="D66:E66"/>
    <mergeCell ref="F66:G66"/>
    <mergeCell ref="U66:V66"/>
    <mergeCell ref="D67:E67"/>
    <mergeCell ref="F67:G67"/>
    <mergeCell ref="U67:V67"/>
    <mergeCell ref="D64:E64"/>
    <mergeCell ref="F64:G64"/>
    <mergeCell ref="U64:V64"/>
    <mergeCell ref="D65:E65"/>
    <mergeCell ref="F65:G65"/>
    <mergeCell ref="U65:V65"/>
    <mergeCell ref="D62:E62"/>
    <mergeCell ref="F62:G62"/>
    <mergeCell ref="U62:V62"/>
    <mergeCell ref="D63:E63"/>
    <mergeCell ref="F63:G63"/>
    <mergeCell ref="U63:V63"/>
    <mergeCell ref="D60:E60"/>
    <mergeCell ref="F60:G60"/>
    <mergeCell ref="U60:V60"/>
    <mergeCell ref="D61:E61"/>
    <mergeCell ref="F61:G61"/>
    <mergeCell ref="U61:V61"/>
    <mergeCell ref="D58:E58"/>
    <mergeCell ref="F58:G58"/>
    <mergeCell ref="U58:V58"/>
    <mergeCell ref="D59:E59"/>
    <mergeCell ref="F59:G59"/>
    <mergeCell ref="U59:V59"/>
    <mergeCell ref="D56:E56"/>
    <mergeCell ref="F56:G56"/>
    <mergeCell ref="U56:V56"/>
    <mergeCell ref="D57:E57"/>
    <mergeCell ref="F57:G57"/>
    <mergeCell ref="U57:V57"/>
    <mergeCell ref="D54:E54"/>
    <mergeCell ref="F54:G54"/>
    <mergeCell ref="U54:V54"/>
    <mergeCell ref="D55:E55"/>
    <mergeCell ref="F55:G55"/>
    <mergeCell ref="U55:V55"/>
    <mergeCell ref="D52:E52"/>
    <mergeCell ref="F52:G52"/>
    <mergeCell ref="U52:V52"/>
    <mergeCell ref="D53:E53"/>
    <mergeCell ref="F53:G53"/>
    <mergeCell ref="U53:V53"/>
    <mergeCell ref="D50:E50"/>
    <mergeCell ref="F50:G50"/>
    <mergeCell ref="U50:V50"/>
    <mergeCell ref="D51:E51"/>
    <mergeCell ref="F51:G51"/>
    <mergeCell ref="U51:V51"/>
    <mergeCell ref="D48:E48"/>
    <mergeCell ref="F48:G48"/>
    <mergeCell ref="U48:V48"/>
    <mergeCell ref="D49:E49"/>
    <mergeCell ref="F49:G49"/>
    <mergeCell ref="U49:V49"/>
    <mergeCell ref="F46:G46"/>
    <mergeCell ref="U46:V46"/>
    <mergeCell ref="D46:E46"/>
    <mergeCell ref="D47:E47"/>
    <mergeCell ref="F47:G47"/>
    <mergeCell ref="U47:V47"/>
    <mergeCell ref="F43:G43"/>
    <mergeCell ref="U43:V43"/>
    <mergeCell ref="D44:E44"/>
    <mergeCell ref="F44:G44"/>
    <mergeCell ref="U44:V44"/>
    <mergeCell ref="D45:E45"/>
    <mergeCell ref="F45:G45"/>
    <mergeCell ref="U45:V45"/>
    <mergeCell ref="D43:E43"/>
    <mergeCell ref="D41:E41"/>
    <mergeCell ref="F41:G41"/>
    <mergeCell ref="U41:V41"/>
    <mergeCell ref="D42:E42"/>
    <mergeCell ref="F42:G42"/>
    <mergeCell ref="U42:V42"/>
    <mergeCell ref="D33:E33"/>
    <mergeCell ref="F33:G33"/>
    <mergeCell ref="U33:V33"/>
    <mergeCell ref="D40:E40"/>
    <mergeCell ref="F40:G40"/>
    <mergeCell ref="U40:V40"/>
    <mergeCell ref="D39:E39"/>
    <mergeCell ref="F39:G39"/>
    <mergeCell ref="U39:V39"/>
    <mergeCell ref="I37:I38"/>
    <mergeCell ref="R36:V36"/>
    <mergeCell ref="R189:V189"/>
    <mergeCell ref="I190:I191"/>
    <mergeCell ref="J190:K190"/>
    <mergeCell ref="L190:L191"/>
    <mergeCell ref="M190:M191"/>
    <mergeCell ref="N190:N191"/>
    <mergeCell ref="O190:O191"/>
    <mergeCell ref="P190:P191"/>
    <mergeCell ref="U79:V79"/>
    <mergeCell ref="D31:E31"/>
    <mergeCell ref="F31:G31"/>
    <mergeCell ref="U31:V31"/>
    <mergeCell ref="A34:D34"/>
    <mergeCell ref="E34:F34"/>
    <mergeCell ref="D107:E107"/>
    <mergeCell ref="D70:E70"/>
    <mergeCell ref="D32:E32"/>
    <mergeCell ref="F32:G32"/>
    <mergeCell ref="U32:V32"/>
    <mergeCell ref="D29:E29"/>
    <mergeCell ref="F29:G29"/>
    <mergeCell ref="U29:V29"/>
    <mergeCell ref="D30:E30"/>
    <mergeCell ref="F30:G30"/>
    <mergeCell ref="U30:V30"/>
    <mergeCell ref="D27:E27"/>
    <mergeCell ref="F27:G27"/>
    <mergeCell ref="U27:V27"/>
    <mergeCell ref="D28:E28"/>
    <mergeCell ref="F28:G28"/>
    <mergeCell ref="U28:V28"/>
    <mergeCell ref="D25:E25"/>
    <mergeCell ref="F25:G25"/>
    <mergeCell ref="U25:V25"/>
    <mergeCell ref="D26:E26"/>
    <mergeCell ref="F26:G26"/>
    <mergeCell ref="U26:V26"/>
    <mergeCell ref="D23:E23"/>
    <mergeCell ref="F23:G23"/>
    <mergeCell ref="U23:V23"/>
    <mergeCell ref="D24:E24"/>
    <mergeCell ref="F24:G24"/>
    <mergeCell ref="U24:V24"/>
    <mergeCell ref="D21:E21"/>
    <mergeCell ref="F21:G21"/>
    <mergeCell ref="U21:V21"/>
    <mergeCell ref="D22:E22"/>
    <mergeCell ref="F22:G22"/>
    <mergeCell ref="U22:V22"/>
    <mergeCell ref="D19:E19"/>
    <mergeCell ref="F19:G19"/>
    <mergeCell ref="U19:V19"/>
    <mergeCell ref="D20:E20"/>
    <mergeCell ref="F20:G20"/>
    <mergeCell ref="U20:V20"/>
    <mergeCell ref="D17:E17"/>
    <mergeCell ref="F17:G17"/>
    <mergeCell ref="U17:V17"/>
    <mergeCell ref="D18:E18"/>
    <mergeCell ref="F18:G18"/>
    <mergeCell ref="U18:V18"/>
    <mergeCell ref="D15:E15"/>
    <mergeCell ref="F15:G15"/>
    <mergeCell ref="U15:V15"/>
    <mergeCell ref="D16:E16"/>
    <mergeCell ref="F16:G16"/>
    <mergeCell ref="U16:V16"/>
    <mergeCell ref="D13:E13"/>
    <mergeCell ref="F13:G13"/>
    <mergeCell ref="U13:V13"/>
    <mergeCell ref="D14:E14"/>
    <mergeCell ref="F14:G14"/>
    <mergeCell ref="U14:V14"/>
    <mergeCell ref="U9:V9"/>
    <mergeCell ref="F11:G11"/>
    <mergeCell ref="U11:V11"/>
    <mergeCell ref="D12:E12"/>
    <mergeCell ref="F12:G12"/>
    <mergeCell ref="U12:V12"/>
    <mergeCell ref="D10:E10"/>
    <mergeCell ref="F10:G10"/>
    <mergeCell ref="U10:V10"/>
    <mergeCell ref="D11:E11"/>
    <mergeCell ref="D504:E504"/>
    <mergeCell ref="F504:G504"/>
    <mergeCell ref="U504:V504"/>
    <mergeCell ref="D505:E505"/>
    <mergeCell ref="F505:G505"/>
    <mergeCell ref="U505:V505"/>
    <mergeCell ref="D503:E503"/>
    <mergeCell ref="F503:G503"/>
    <mergeCell ref="U503:V503"/>
    <mergeCell ref="D495:E495"/>
    <mergeCell ref="F495:G495"/>
    <mergeCell ref="U377:V377"/>
    <mergeCell ref="D378:E378"/>
    <mergeCell ref="D417:E417"/>
    <mergeCell ref="F417:G417"/>
    <mergeCell ref="F378:G378"/>
    <mergeCell ref="U417:V417"/>
    <mergeCell ref="D380:E380"/>
    <mergeCell ref="F380:G380"/>
    <mergeCell ref="D377:E377"/>
    <mergeCell ref="U190:V191"/>
    <mergeCell ref="D192:E192"/>
    <mergeCell ref="F377:G377"/>
    <mergeCell ref="T190:T191"/>
    <mergeCell ref="R190:R191"/>
    <mergeCell ref="D196:E196"/>
    <mergeCell ref="U7:V7"/>
    <mergeCell ref="D7:E7"/>
    <mergeCell ref="F7:G7"/>
    <mergeCell ref="D8:E8"/>
    <mergeCell ref="F8:G8"/>
    <mergeCell ref="U8:V8"/>
    <mergeCell ref="D9:E9"/>
    <mergeCell ref="F9:G9"/>
    <mergeCell ref="P5:P6"/>
    <mergeCell ref="R5:R6"/>
    <mergeCell ref="T5:T6"/>
    <mergeCell ref="U5:V6"/>
    <mergeCell ref="I5:I6"/>
    <mergeCell ref="J5:K5"/>
    <mergeCell ref="L5:L6"/>
    <mergeCell ref="M5:M6"/>
    <mergeCell ref="N5:N6"/>
    <mergeCell ref="O5:O6"/>
    <mergeCell ref="A3:A6"/>
    <mergeCell ref="B3:B6"/>
    <mergeCell ref="C3:C6"/>
    <mergeCell ref="D3:E6"/>
    <mergeCell ref="F3:G6"/>
    <mergeCell ref="H3:V3"/>
    <mergeCell ref="H4:H6"/>
    <mergeCell ref="I4:P4"/>
    <mergeCell ref="Q4:Q6"/>
    <mergeCell ref="R4:V4"/>
    <mergeCell ref="D451:E451"/>
    <mergeCell ref="F451:G451"/>
    <mergeCell ref="D414:E414"/>
    <mergeCell ref="F414:G414"/>
    <mergeCell ref="D418:E418"/>
    <mergeCell ref="F192:G192"/>
    <mergeCell ref="D143:E143"/>
    <mergeCell ref="D285:E285"/>
  </mergeCells>
  <printOptions/>
  <pageMargins left="0.27" right="0" top="0.32" bottom="0.39" header="0.17" footer="0.22"/>
  <pageSetup horizontalDpi="600" verticalDpi="600" orientation="landscape" paperSize="9" r:id="rId1"/>
  <headerFooter>
    <oddFooter>&amp;R&amp;8Strona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00"/>
  <sheetViews>
    <sheetView showGridLines="0" view="pageLayout" workbookViewId="0" topLeftCell="A1">
      <selection activeCell="E3" sqref="E3"/>
    </sheetView>
  </sheetViews>
  <sheetFormatPr defaultColWidth="7.875" defaultRowHeight="12.75"/>
  <cols>
    <col min="1" max="1" width="6.50390625" style="204" customWidth="1"/>
    <col min="2" max="2" width="8.625" style="204" customWidth="1"/>
    <col min="3" max="3" width="7.00390625" style="204" customWidth="1"/>
    <col min="4" max="4" width="10.875" style="204" customWidth="1"/>
    <col min="5" max="5" width="41.125" style="204" customWidth="1"/>
    <col min="6" max="6" width="5.50390625" style="204" customWidth="1"/>
    <col min="7" max="7" width="6.125" style="204" customWidth="1"/>
    <col min="8" max="8" width="1.00390625" style="204" customWidth="1"/>
    <col min="9" max="10" width="10.00390625" style="318" customWidth="1"/>
    <col min="11" max="11" width="9.50390625" style="315" customWidth="1"/>
    <col min="12" max="12" width="8.50390625" style="315" customWidth="1"/>
    <col min="13" max="17" width="7.875" style="312" customWidth="1"/>
    <col min="18" max="16384" width="7.875" style="204" customWidth="1"/>
  </cols>
  <sheetData>
    <row r="1" spans="6:17" s="305" customFormat="1" ht="12.75">
      <c r="F1" s="516" t="s">
        <v>496</v>
      </c>
      <c r="G1" s="516"/>
      <c r="H1" s="516"/>
      <c r="I1" s="318"/>
      <c r="J1" s="318"/>
      <c r="K1" s="315"/>
      <c r="L1" s="315"/>
      <c r="M1" s="312"/>
      <c r="N1" s="312"/>
      <c r="O1" s="312"/>
      <c r="P1" s="312"/>
      <c r="Q1" s="312"/>
    </row>
    <row r="2" spans="2:17" s="207" customFormat="1" ht="30.75" customHeight="1">
      <c r="B2" s="208"/>
      <c r="C2" s="208"/>
      <c r="D2" s="208"/>
      <c r="E2" s="520" t="s">
        <v>898</v>
      </c>
      <c r="F2" s="520"/>
      <c r="G2" s="520"/>
      <c r="H2" s="520"/>
      <c r="I2" s="319"/>
      <c r="J2" s="319"/>
      <c r="K2" s="316"/>
      <c r="L2" s="316"/>
      <c r="M2" s="313"/>
      <c r="N2" s="313"/>
      <c r="O2" s="313"/>
      <c r="P2" s="313"/>
      <c r="Q2" s="313"/>
    </row>
    <row r="3" spans="2:17" s="207" customFormat="1" ht="5.25" customHeight="1">
      <c r="B3" s="208"/>
      <c r="C3" s="208"/>
      <c r="D3" s="208"/>
      <c r="E3" s="306"/>
      <c r="F3" s="306"/>
      <c r="G3" s="306"/>
      <c r="H3" s="306"/>
      <c r="I3" s="319"/>
      <c r="J3" s="319"/>
      <c r="K3" s="316"/>
      <c r="L3" s="316"/>
      <c r="M3" s="313"/>
      <c r="N3" s="313"/>
      <c r="O3" s="313"/>
      <c r="P3" s="313"/>
      <c r="Q3" s="313"/>
    </row>
    <row r="4" spans="1:17" s="77" customFormat="1" ht="21" customHeight="1">
      <c r="A4" s="517" t="s">
        <v>707</v>
      </c>
      <c r="B4" s="517"/>
      <c r="C4" s="517"/>
      <c r="D4" s="517"/>
      <c r="E4" s="517"/>
      <c r="F4" s="517"/>
      <c r="G4" s="517"/>
      <c r="H4" s="517"/>
      <c r="I4" s="320"/>
      <c r="J4" s="320"/>
      <c r="K4" s="317"/>
      <c r="L4" s="317"/>
      <c r="M4" s="314"/>
      <c r="N4" s="314"/>
      <c r="O4" s="314"/>
      <c r="P4" s="314"/>
      <c r="Q4" s="314"/>
    </row>
    <row r="5" spans="1:8" ht="6" customHeight="1">
      <c r="A5" s="518"/>
      <c r="B5" s="518"/>
      <c r="C5" s="518"/>
      <c r="D5" s="518"/>
      <c r="E5" s="518"/>
      <c r="F5" s="518"/>
      <c r="G5" s="518"/>
      <c r="H5" s="518"/>
    </row>
    <row r="6" spans="1:17" s="210" customFormat="1" ht="16.5" customHeight="1">
      <c r="A6" s="209" t="s">
        <v>32</v>
      </c>
      <c r="B6" s="209" t="s">
        <v>33</v>
      </c>
      <c r="C6" s="209" t="s">
        <v>34</v>
      </c>
      <c r="D6" s="519" t="s">
        <v>210</v>
      </c>
      <c r="E6" s="519"/>
      <c r="F6" s="519" t="s">
        <v>15</v>
      </c>
      <c r="G6" s="519"/>
      <c r="H6" s="519"/>
      <c r="I6" s="318"/>
      <c r="J6" s="318"/>
      <c r="K6" s="315"/>
      <c r="L6" s="315"/>
      <c r="M6" s="312"/>
      <c r="N6" s="312"/>
      <c r="O6" s="312"/>
      <c r="P6" s="312"/>
      <c r="Q6" s="312"/>
    </row>
    <row r="7" spans="1:8" s="353" customFormat="1" ht="16.5" customHeight="1">
      <c r="A7" s="356" t="s">
        <v>42</v>
      </c>
      <c r="B7" s="356"/>
      <c r="C7" s="356"/>
      <c r="D7" s="510" t="s">
        <v>43</v>
      </c>
      <c r="E7" s="511"/>
      <c r="F7" s="512" t="s">
        <v>628</v>
      </c>
      <c r="G7" s="512"/>
      <c r="H7" s="512"/>
    </row>
    <row r="8" spans="1:8" s="353" customFormat="1" ht="16.5" customHeight="1">
      <c r="A8" s="357"/>
      <c r="B8" s="358" t="s">
        <v>173</v>
      </c>
      <c r="C8" s="354"/>
      <c r="D8" s="513" t="s">
        <v>174</v>
      </c>
      <c r="E8" s="514"/>
      <c r="F8" s="515" t="s">
        <v>628</v>
      </c>
      <c r="G8" s="515"/>
      <c r="H8" s="515"/>
    </row>
    <row r="9" spans="1:8" s="353" customFormat="1" ht="16.5" customHeight="1">
      <c r="A9" s="359"/>
      <c r="B9" s="359"/>
      <c r="C9" s="358" t="s">
        <v>2</v>
      </c>
      <c r="D9" s="513" t="s">
        <v>385</v>
      </c>
      <c r="E9" s="514"/>
      <c r="F9" s="515" t="s">
        <v>629</v>
      </c>
      <c r="G9" s="515"/>
      <c r="H9" s="515"/>
    </row>
    <row r="10" spans="1:8" s="353" customFormat="1" ht="16.5" customHeight="1">
      <c r="A10" s="359"/>
      <c r="B10" s="359"/>
      <c r="C10" s="359"/>
      <c r="D10" s="513" t="s">
        <v>451</v>
      </c>
      <c r="E10" s="514"/>
      <c r="F10" s="515" t="s">
        <v>630</v>
      </c>
      <c r="G10" s="515"/>
      <c r="H10" s="515"/>
    </row>
    <row r="11" spans="1:8" s="353" customFormat="1" ht="16.5" customHeight="1">
      <c r="A11" s="359"/>
      <c r="B11" s="359"/>
      <c r="C11" s="359"/>
      <c r="D11" s="513" t="s">
        <v>452</v>
      </c>
      <c r="E11" s="514"/>
      <c r="F11" s="515" t="s">
        <v>506</v>
      </c>
      <c r="G11" s="515"/>
      <c r="H11" s="515"/>
    </row>
    <row r="12" spans="1:8" s="353" customFormat="1" ht="16.5" customHeight="1">
      <c r="A12" s="359"/>
      <c r="B12" s="359"/>
      <c r="C12" s="359"/>
      <c r="D12" s="513" t="s">
        <v>631</v>
      </c>
      <c r="E12" s="514"/>
      <c r="F12" s="515" t="s">
        <v>632</v>
      </c>
      <c r="G12" s="515"/>
      <c r="H12" s="515"/>
    </row>
    <row r="13" spans="1:8" s="353" customFormat="1" ht="16.5" customHeight="1">
      <c r="A13" s="359"/>
      <c r="B13" s="359"/>
      <c r="C13" s="359"/>
      <c r="D13" s="513" t="s">
        <v>453</v>
      </c>
      <c r="E13" s="514"/>
      <c r="F13" s="515" t="s">
        <v>403</v>
      </c>
      <c r="G13" s="515"/>
      <c r="H13" s="515"/>
    </row>
    <row r="14" spans="1:8" s="353" customFormat="1" ht="16.5" customHeight="1">
      <c r="A14" s="359"/>
      <c r="B14" s="359"/>
      <c r="C14" s="359"/>
      <c r="D14" s="513" t="s">
        <v>454</v>
      </c>
      <c r="E14" s="514"/>
      <c r="F14" s="515" t="s">
        <v>106</v>
      </c>
      <c r="G14" s="515"/>
      <c r="H14" s="515"/>
    </row>
    <row r="15" spans="1:8" s="353" customFormat="1" ht="16.5" customHeight="1">
      <c r="A15" s="359"/>
      <c r="B15" s="359"/>
      <c r="C15" s="359"/>
      <c r="D15" s="513" t="s">
        <v>633</v>
      </c>
      <c r="E15" s="514"/>
      <c r="F15" s="515" t="s">
        <v>106</v>
      </c>
      <c r="G15" s="515"/>
      <c r="H15" s="515"/>
    </row>
    <row r="16" spans="1:8" s="353" customFormat="1" ht="16.5" customHeight="1">
      <c r="A16" s="359"/>
      <c r="B16" s="359"/>
      <c r="C16" s="358" t="s">
        <v>3</v>
      </c>
      <c r="D16" s="513" t="s">
        <v>386</v>
      </c>
      <c r="E16" s="514"/>
      <c r="F16" s="515" t="s">
        <v>634</v>
      </c>
      <c r="G16" s="515"/>
      <c r="H16" s="515"/>
    </row>
    <row r="17" spans="1:8" s="353" customFormat="1" ht="24" customHeight="1">
      <c r="A17" s="359"/>
      <c r="B17" s="359"/>
      <c r="C17" s="359"/>
      <c r="D17" s="513" t="s">
        <v>455</v>
      </c>
      <c r="E17" s="514"/>
      <c r="F17" s="515" t="s">
        <v>634</v>
      </c>
      <c r="G17" s="515"/>
      <c r="H17" s="515"/>
    </row>
    <row r="18" spans="1:8" s="353" customFormat="1" ht="36" customHeight="1">
      <c r="A18" s="359"/>
      <c r="B18" s="359"/>
      <c r="C18" s="358" t="s">
        <v>4</v>
      </c>
      <c r="D18" s="513" t="s">
        <v>0</v>
      </c>
      <c r="E18" s="514"/>
      <c r="F18" s="515" t="s">
        <v>635</v>
      </c>
      <c r="G18" s="515"/>
      <c r="H18" s="515"/>
    </row>
    <row r="19" spans="1:8" s="353" customFormat="1" ht="16.5" customHeight="1">
      <c r="A19" s="359"/>
      <c r="B19" s="359"/>
      <c r="C19" s="359"/>
      <c r="D19" s="513" t="s">
        <v>636</v>
      </c>
      <c r="E19" s="514"/>
      <c r="F19" s="515" t="s">
        <v>637</v>
      </c>
      <c r="G19" s="515"/>
      <c r="H19" s="515"/>
    </row>
    <row r="20" spans="1:8" s="353" customFormat="1" ht="16.5" customHeight="1">
      <c r="A20" s="359"/>
      <c r="B20" s="359"/>
      <c r="C20" s="359"/>
      <c r="D20" s="513" t="s">
        <v>456</v>
      </c>
      <c r="E20" s="514"/>
      <c r="F20" s="515" t="s">
        <v>508</v>
      </c>
      <c r="G20" s="515"/>
      <c r="H20" s="515"/>
    </row>
    <row r="21" spans="1:8" s="353" customFormat="1" ht="16.5" customHeight="1">
      <c r="A21" s="359"/>
      <c r="B21" s="359"/>
      <c r="C21" s="359"/>
      <c r="D21" s="513" t="s">
        <v>638</v>
      </c>
      <c r="E21" s="514"/>
      <c r="F21" s="515" t="s">
        <v>490</v>
      </c>
      <c r="G21" s="515"/>
      <c r="H21" s="515"/>
    </row>
    <row r="22" spans="1:8" s="353" customFormat="1" ht="24" customHeight="1">
      <c r="A22" s="359"/>
      <c r="B22" s="359"/>
      <c r="C22" s="359"/>
      <c r="D22" s="513" t="s">
        <v>639</v>
      </c>
      <c r="E22" s="514"/>
      <c r="F22" s="515" t="s">
        <v>106</v>
      </c>
      <c r="G22" s="515"/>
      <c r="H22" s="515"/>
    </row>
    <row r="23" spans="1:8" s="353" customFormat="1" ht="16.5" customHeight="1">
      <c r="A23" s="356" t="s">
        <v>53</v>
      </c>
      <c r="B23" s="356"/>
      <c r="C23" s="356"/>
      <c r="D23" s="510" t="s">
        <v>54</v>
      </c>
      <c r="E23" s="511"/>
      <c r="F23" s="512" t="s">
        <v>640</v>
      </c>
      <c r="G23" s="512"/>
      <c r="H23" s="512"/>
    </row>
    <row r="24" spans="1:8" s="353" customFormat="1" ht="16.5" customHeight="1">
      <c r="A24" s="357"/>
      <c r="B24" s="358" t="s">
        <v>509</v>
      </c>
      <c r="C24" s="354"/>
      <c r="D24" s="513" t="s">
        <v>373</v>
      </c>
      <c r="E24" s="514"/>
      <c r="F24" s="515" t="s">
        <v>178</v>
      </c>
      <c r="G24" s="515"/>
      <c r="H24" s="515"/>
    </row>
    <row r="25" spans="1:8" s="353" customFormat="1" ht="16.5" customHeight="1">
      <c r="A25" s="359"/>
      <c r="B25" s="359"/>
      <c r="C25" s="358" t="s">
        <v>2</v>
      </c>
      <c r="D25" s="513" t="s">
        <v>385</v>
      </c>
      <c r="E25" s="514"/>
      <c r="F25" s="515" t="s">
        <v>178</v>
      </c>
      <c r="G25" s="515"/>
      <c r="H25" s="515"/>
    </row>
    <row r="26" spans="1:8" s="353" customFormat="1" ht="16.5" customHeight="1">
      <c r="A26" s="359"/>
      <c r="B26" s="359"/>
      <c r="C26" s="359"/>
      <c r="D26" s="513" t="s">
        <v>641</v>
      </c>
      <c r="E26" s="514"/>
      <c r="F26" s="515" t="s">
        <v>178</v>
      </c>
      <c r="G26" s="515"/>
      <c r="H26" s="515"/>
    </row>
    <row r="27" spans="1:8" s="353" customFormat="1" ht="16.5" customHeight="1">
      <c r="A27" s="357"/>
      <c r="B27" s="358" t="s">
        <v>492</v>
      </c>
      <c r="C27" s="354"/>
      <c r="D27" s="513" t="s">
        <v>175</v>
      </c>
      <c r="E27" s="514"/>
      <c r="F27" s="515" t="s">
        <v>642</v>
      </c>
      <c r="G27" s="515"/>
      <c r="H27" s="515"/>
    </row>
    <row r="28" spans="1:8" s="353" customFormat="1" ht="16.5" customHeight="1">
      <c r="A28" s="359"/>
      <c r="B28" s="359"/>
      <c r="C28" s="358" t="s">
        <v>2</v>
      </c>
      <c r="D28" s="513" t="s">
        <v>385</v>
      </c>
      <c r="E28" s="514"/>
      <c r="F28" s="515" t="s">
        <v>642</v>
      </c>
      <c r="G28" s="515"/>
      <c r="H28" s="515"/>
    </row>
    <row r="29" spans="1:8" s="353" customFormat="1" ht="16.5" customHeight="1">
      <c r="A29" s="359"/>
      <c r="B29" s="359"/>
      <c r="C29" s="359"/>
      <c r="D29" s="513" t="s">
        <v>643</v>
      </c>
      <c r="E29" s="514"/>
      <c r="F29" s="515" t="s">
        <v>644</v>
      </c>
      <c r="G29" s="515"/>
      <c r="H29" s="515"/>
    </row>
    <row r="30" spans="1:8" s="353" customFormat="1" ht="16.5" customHeight="1">
      <c r="A30" s="359"/>
      <c r="B30" s="359"/>
      <c r="C30" s="359"/>
      <c r="D30" s="513" t="s">
        <v>645</v>
      </c>
      <c r="E30" s="514"/>
      <c r="F30" s="515" t="s">
        <v>513</v>
      </c>
      <c r="G30" s="515"/>
      <c r="H30" s="515"/>
    </row>
    <row r="31" spans="1:8" s="353" customFormat="1" ht="16.5" customHeight="1">
      <c r="A31" s="357"/>
      <c r="B31" s="358" t="s">
        <v>457</v>
      </c>
      <c r="C31" s="354"/>
      <c r="D31" s="513" t="s">
        <v>443</v>
      </c>
      <c r="E31" s="514"/>
      <c r="F31" s="515" t="s">
        <v>646</v>
      </c>
      <c r="G31" s="515"/>
      <c r="H31" s="515"/>
    </row>
    <row r="32" spans="1:8" s="353" customFormat="1" ht="16.5" customHeight="1">
      <c r="A32" s="359"/>
      <c r="B32" s="359"/>
      <c r="C32" s="358" t="s">
        <v>2</v>
      </c>
      <c r="D32" s="513" t="s">
        <v>385</v>
      </c>
      <c r="E32" s="514"/>
      <c r="F32" s="515" t="s">
        <v>646</v>
      </c>
      <c r="G32" s="515"/>
      <c r="H32" s="515"/>
    </row>
    <row r="33" spans="1:8" s="353" customFormat="1" ht="45.75" customHeight="1">
      <c r="A33" s="359"/>
      <c r="B33" s="359"/>
      <c r="C33" s="359"/>
      <c r="D33" s="513" t="s">
        <v>647</v>
      </c>
      <c r="E33" s="514"/>
      <c r="F33" s="515" t="s">
        <v>648</v>
      </c>
      <c r="G33" s="515"/>
      <c r="H33" s="515"/>
    </row>
    <row r="34" spans="1:8" s="353" customFormat="1" ht="24" customHeight="1">
      <c r="A34" s="359"/>
      <c r="B34" s="359"/>
      <c r="C34" s="359"/>
      <c r="D34" s="513" t="s">
        <v>510</v>
      </c>
      <c r="E34" s="514"/>
      <c r="F34" s="515" t="s">
        <v>649</v>
      </c>
      <c r="G34" s="515"/>
      <c r="H34" s="515"/>
    </row>
    <row r="35" spans="1:8" s="353" customFormat="1" ht="25.5" customHeight="1">
      <c r="A35" s="359"/>
      <c r="B35" s="359"/>
      <c r="C35" s="359"/>
      <c r="D35" s="513" t="s">
        <v>511</v>
      </c>
      <c r="E35" s="514"/>
      <c r="F35" s="515" t="s">
        <v>5</v>
      </c>
      <c r="G35" s="515"/>
      <c r="H35" s="515"/>
    </row>
    <row r="36" spans="1:8" s="353" customFormat="1" ht="27" customHeight="1">
      <c r="A36" s="359"/>
      <c r="B36" s="359"/>
      <c r="C36" s="359"/>
      <c r="D36" s="513" t="s">
        <v>512</v>
      </c>
      <c r="E36" s="514"/>
      <c r="F36" s="515" t="s">
        <v>650</v>
      </c>
      <c r="G36" s="515"/>
      <c r="H36" s="515"/>
    </row>
    <row r="37" spans="1:8" s="353" customFormat="1" ht="16.5" customHeight="1">
      <c r="A37" s="359"/>
      <c r="B37" s="359"/>
      <c r="C37" s="359"/>
      <c r="D37" s="513" t="s">
        <v>651</v>
      </c>
      <c r="E37" s="514"/>
      <c r="F37" s="515" t="s">
        <v>652</v>
      </c>
      <c r="G37" s="515"/>
      <c r="H37" s="515"/>
    </row>
    <row r="38" spans="1:8" s="353" customFormat="1" ht="16.5" customHeight="1">
      <c r="A38" s="356" t="s">
        <v>59</v>
      </c>
      <c r="B38" s="356"/>
      <c r="C38" s="356"/>
      <c r="D38" s="510" t="s">
        <v>60</v>
      </c>
      <c r="E38" s="511"/>
      <c r="F38" s="512" t="s">
        <v>652</v>
      </c>
      <c r="G38" s="512"/>
      <c r="H38" s="512"/>
    </row>
    <row r="39" spans="1:8" s="353" customFormat="1" ht="16.5" customHeight="1">
      <c r="A39" s="357"/>
      <c r="B39" s="358" t="s">
        <v>61</v>
      </c>
      <c r="C39" s="354"/>
      <c r="D39" s="513" t="s">
        <v>62</v>
      </c>
      <c r="E39" s="514"/>
      <c r="F39" s="515" t="s">
        <v>428</v>
      </c>
      <c r="G39" s="515"/>
      <c r="H39" s="515"/>
    </row>
    <row r="40" spans="1:8" s="353" customFormat="1" ht="16.5" customHeight="1">
      <c r="A40" s="359"/>
      <c r="B40" s="359"/>
      <c r="C40" s="358" t="s">
        <v>3</v>
      </c>
      <c r="D40" s="513" t="s">
        <v>386</v>
      </c>
      <c r="E40" s="514"/>
      <c r="F40" s="515" t="s">
        <v>428</v>
      </c>
      <c r="G40" s="515"/>
      <c r="H40" s="515"/>
    </row>
    <row r="41" spans="1:8" s="353" customFormat="1" ht="16.5" customHeight="1">
      <c r="A41" s="359"/>
      <c r="B41" s="359"/>
      <c r="C41" s="359"/>
      <c r="D41" s="513" t="s">
        <v>383</v>
      </c>
      <c r="E41" s="514"/>
      <c r="F41" s="515" t="s">
        <v>428</v>
      </c>
      <c r="G41" s="515"/>
      <c r="H41" s="515"/>
    </row>
    <row r="42" spans="1:8" s="353" customFormat="1" ht="16.5" customHeight="1">
      <c r="A42" s="357"/>
      <c r="B42" s="358" t="s">
        <v>458</v>
      </c>
      <c r="C42" s="354"/>
      <c r="D42" s="513" t="s">
        <v>44</v>
      </c>
      <c r="E42" s="514"/>
      <c r="F42" s="515" t="s">
        <v>114</v>
      </c>
      <c r="G42" s="515"/>
      <c r="H42" s="515"/>
    </row>
    <row r="43" spans="1:8" s="353" customFormat="1" ht="16.5" customHeight="1">
      <c r="A43" s="441"/>
      <c r="B43" s="441"/>
      <c r="C43" s="442" t="s">
        <v>2</v>
      </c>
      <c r="D43" s="521" t="s">
        <v>385</v>
      </c>
      <c r="E43" s="522"/>
      <c r="F43" s="523" t="s">
        <v>114</v>
      </c>
      <c r="G43" s="523"/>
      <c r="H43" s="523"/>
    </row>
    <row r="44" spans="1:17" s="421" customFormat="1" ht="17.25" customHeight="1">
      <c r="A44" s="531"/>
      <c r="B44" s="531"/>
      <c r="C44" s="531"/>
      <c r="D44" s="531"/>
      <c r="E44" s="531"/>
      <c r="F44" s="531"/>
      <c r="G44" s="531"/>
      <c r="H44" s="531"/>
      <c r="I44" s="318"/>
      <c r="J44" s="318"/>
      <c r="K44" s="315"/>
      <c r="L44" s="315"/>
      <c r="M44" s="312"/>
      <c r="N44" s="312"/>
      <c r="O44" s="312"/>
      <c r="P44" s="312"/>
      <c r="Q44" s="312"/>
    </row>
    <row r="45" spans="1:17" s="210" customFormat="1" ht="17.25" customHeight="1">
      <c r="A45" s="443" t="s">
        <v>32</v>
      </c>
      <c r="B45" s="443" t="s">
        <v>33</v>
      </c>
      <c r="C45" s="443" t="s">
        <v>34</v>
      </c>
      <c r="D45" s="532" t="s">
        <v>210</v>
      </c>
      <c r="E45" s="532"/>
      <c r="F45" s="532" t="s">
        <v>15</v>
      </c>
      <c r="G45" s="532"/>
      <c r="H45" s="532"/>
      <c r="I45" s="318"/>
      <c r="J45" s="318"/>
      <c r="K45" s="315"/>
      <c r="L45" s="315"/>
      <c r="M45" s="312"/>
      <c r="N45" s="312"/>
      <c r="O45" s="312"/>
      <c r="P45" s="312"/>
      <c r="Q45" s="312"/>
    </row>
    <row r="46" spans="1:8" s="353" customFormat="1" ht="24" customHeight="1">
      <c r="A46" s="359"/>
      <c r="B46" s="359"/>
      <c r="C46" s="359"/>
      <c r="D46" s="524" t="s">
        <v>653</v>
      </c>
      <c r="E46" s="525"/>
      <c r="F46" s="526" t="s">
        <v>114</v>
      </c>
      <c r="G46" s="526"/>
      <c r="H46" s="526"/>
    </row>
    <row r="47" spans="1:8" s="353" customFormat="1" ht="16.5" customHeight="1">
      <c r="A47" s="356" t="s">
        <v>81</v>
      </c>
      <c r="B47" s="356"/>
      <c r="C47" s="356"/>
      <c r="D47" s="510" t="s">
        <v>82</v>
      </c>
      <c r="E47" s="511"/>
      <c r="F47" s="512" t="s">
        <v>654</v>
      </c>
      <c r="G47" s="512"/>
      <c r="H47" s="512"/>
    </row>
    <row r="48" spans="1:8" s="353" customFormat="1" ht="16.5" customHeight="1">
      <c r="A48" s="357"/>
      <c r="B48" s="358" t="s">
        <v>459</v>
      </c>
      <c r="C48" s="354"/>
      <c r="D48" s="513" t="s">
        <v>179</v>
      </c>
      <c r="E48" s="514"/>
      <c r="F48" s="515" t="s">
        <v>654</v>
      </c>
      <c r="G48" s="515"/>
      <c r="H48" s="515"/>
    </row>
    <row r="49" spans="1:8" s="353" customFormat="1" ht="35.25" customHeight="1">
      <c r="A49" s="359"/>
      <c r="B49" s="359"/>
      <c r="C49" s="358" t="s">
        <v>655</v>
      </c>
      <c r="D49" s="513" t="s">
        <v>656</v>
      </c>
      <c r="E49" s="514"/>
      <c r="F49" s="515" t="s">
        <v>654</v>
      </c>
      <c r="G49" s="515"/>
      <c r="H49" s="515"/>
    </row>
    <row r="50" spans="1:8" s="353" customFormat="1" ht="24" customHeight="1">
      <c r="A50" s="359"/>
      <c r="B50" s="359"/>
      <c r="C50" s="359"/>
      <c r="D50" s="513" t="s">
        <v>657</v>
      </c>
      <c r="E50" s="514"/>
      <c r="F50" s="515" t="s">
        <v>654</v>
      </c>
      <c r="G50" s="515"/>
      <c r="H50" s="515"/>
    </row>
    <row r="51" spans="1:8" s="353" customFormat="1" ht="16.5" customHeight="1">
      <c r="A51" s="356" t="s">
        <v>128</v>
      </c>
      <c r="B51" s="356"/>
      <c r="C51" s="356"/>
      <c r="D51" s="510" t="s">
        <v>129</v>
      </c>
      <c r="E51" s="511"/>
      <c r="F51" s="512" t="s">
        <v>527</v>
      </c>
      <c r="G51" s="512"/>
      <c r="H51" s="512"/>
    </row>
    <row r="52" spans="1:8" s="458" customFormat="1" ht="16.5" customHeight="1">
      <c r="A52" s="455"/>
      <c r="B52" s="456" t="s">
        <v>130</v>
      </c>
      <c r="C52" s="457"/>
      <c r="D52" s="508" t="s">
        <v>131</v>
      </c>
      <c r="E52" s="508"/>
      <c r="F52" s="509" t="s">
        <v>418</v>
      </c>
      <c r="G52" s="509"/>
      <c r="H52" s="509"/>
    </row>
    <row r="53" spans="1:8" s="458" customFormat="1" ht="16.5" customHeight="1">
      <c r="A53" s="459"/>
      <c r="B53" s="459"/>
      <c r="C53" s="456" t="s">
        <v>2</v>
      </c>
      <c r="D53" s="508" t="s">
        <v>385</v>
      </c>
      <c r="E53" s="508"/>
      <c r="F53" s="509" t="s">
        <v>418</v>
      </c>
      <c r="G53" s="509"/>
      <c r="H53" s="509"/>
    </row>
    <row r="54" spans="1:8" s="458" customFormat="1" ht="16.5" customHeight="1">
      <c r="A54" s="459"/>
      <c r="B54" s="459"/>
      <c r="C54" s="459"/>
      <c r="D54" s="508" t="s">
        <v>658</v>
      </c>
      <c r="E54" s="508"/>
      <c r="F54" s="509" t="s">
        <v>418</v>
      </c>
      <c r="G54" s="509"/>
      <c r="H54" s="509"/>
    </row>
    <row r="55" spans="1:8" s="458" customFormat="1" ht="16.5" customHeight="1">
      <c r="A55" s="455"/>
      <c r="B55" s="456" t="s">
        <v>843</v>
      </c>
      <c r="C55" s="457"/>
      <c r="D55" s="508" t="s">
        <v>187</v>
      </c>
      <c r="E55" s="508"/>
      <c r="F55" s="509" t="s">
        <v>178</v>
      </c>
      <c r="G55" s="509"/>
      <c r="H55" s="509"/>
    </row>
    <row r="56" spans="1:8" s="458" customFormat="1" ht="16.5" customHeight="1">
      <c r="A56" s="459"/>
      <c r="B56" s="459"/>
      <c r="C56" s="456" t="s">
        <v>3</v>
      </c>
      <c r="D56" s="508" t="s">
        <v>386</v>
      </c>
      <c r="E56" s="508"/>
      <c r="F56" s="509" t="s">
        <v>178</v>
      </c>
      <c r="G56" s="509"/>
      <c r="H56" s="509"/>
    </row>
    <row r="57" spans="1:8" s="458" customFormat="1" ht="16.5" customHeight="1">
      <c r="A57" s="459"/>
      <c r="B57" s="459"/>
      <c r="C57" s="459"/>
      <c r="D57" s="508" t="s">
        <v>659</v>
      </c>
      <c r="E57" s="508"/>
      <c r="F57" s="509" t="s">
        <v>178</v>
      </c>
      <c r="G57" s="509"/>
      <c r="H57" s="509"/>
    </row>
    <row r="58" spans="1:8" s="353" customFormat="1" ht="16.5" customHeight="1">
      <c r="A58" s="356" t="s">
        <v>149</v>
      </c>
      <c r="B58" s="356"/>
      <c r="C58" s="356"/>
      <c r="D58" s="510" t="s">
        <v>150</v>
      </c>
      <c r="E58" s="511"/>
      <c r="F58" s="512" t="s">
        <v>660</v>
      </c>
      <c r="G58" s="512"/>
      <c r="H58" s="512"/>
    </row>
    <row r="59" spans="1:8" s="353" customFormat="1" ht="16.5" customHeight="1">
      <c r="A59" s="357"/>
      <c r="B59" s="358" t="s">
        <v>514</v>
      </c>
      <c r="C59" s="354"/>
      <c r="D59" s="513" t="s">
        <v>195</v>
      </c>
      <c r="E59" s="514"/>
      <c r="F59" s="515" t="s">
        <v>661</v>
      </c>
      <c r="G59" s="515"/>
      <c r="H59" s="515"/>
    </row>
    <row r="60" spans="1:8" s="353" customFormat="1" ht="16.5" customHeight="1">
      <c r="A60" s="359"/>
      <c r="B60" s="359"/>
      <c r="C60" s="358" t="s">
        <v>3</v>
      </c>
      <c r="D60" s="513" t="s">
        <v>386</v>
      </c>
      <c r="E60" s="514"/>
      <c r="F60" s="515" t="s">
        <v>661</v>
      </c>
      <c r="G60" s="515"/>
      <c r="H60" s="515"/>
    </row>
    <row r="61" spans="1:8" s="353" customFormat="1" ht="16.5" customHeight="1">
      <c r="A61" s="359"/>
      <c r="B61" s="359"/>
      <c r="C61" s="359"/>
      <c r="D61" s="513" t="s">
        <v>662</v>
      </c>
      <c r="E61" s="514"/>
      <c r="F61" s="515" t="s">
        <v>661</v>
      </c>
      <c r="G61" s="515"/>
      <c r="H61" s="515"/>
    </row>
    <row r="62" spans="1:8" s="353" customFormat="1" ht="16.5" customHeight="1">
      <c r="A62" s="357"/>
      <c r="B62" s="358" t="s">
        <v>515</v>
      </c>
      <c r="C62" s="354"/>
      <c r="D62" s="513" t="s">
        <v>199</v>
      </c>
      <c r="E62" s="514"/>
      <c r="F62" s="515" t="s">
        <v>663</v>
      </c>
      <c r="G62" s="515"/>
      <c r="H62" s="515"/>
    </row>
    <row r="63" spans="1:8" s="353" customFormat="1" ht="16.5" customHeight="1">
      <c r="A63" s="359"/>
      <c r="B63" s="359"/>
      <c r="C63" s="358" t="s">
        <v>2</v>
      </c>
      <c r="D63" s="513" t="s">
        <v>385</v>
      </c>
      <c r="E63" s="514"/>
      <c r="F63" s="515" t="s">
        <v>663</v>
      </c>
      <c r="G63" s="515"/>
      <c r="H63" s="515"/>
    </row>
    <row r="64" spans="1:8" s="353" customFormat="1" ht="16.5" customHeight="1">
      <c r="A64" s="359"/>
      <c r="B64" s="359"/>
      <c r="C64" s="359"/>
      <c r="D64" s="513" t="s">
        <v>664</v>
      </c>
      <c r="E64" s="514"/>
      <c r="F64" s="515" t="s">
        <v>114</v>
      </c>
      <c r="G64" s="515"/>
      <c r="H64" s="515"/>
    </row>
    <row r="65" spans="1:8" s="353" customFormat="1" ht="24" customHeight="1">
      <c r="A65" s="359"/>
      <c r="B65" s="359"/>
      <c r="C65" s="359"/>
      <c r="D65" s="513" t="s">
        <v>516</v>
      </c>
      <c r="E65" s="514"/>
      <c r="F65" s="515" t="s">
        <v>16</v>
      </c>
      <c r="G65" s="515"/>
      <c r="H65" s="515"/>
    </row>
    <row r="66" spans="1:8" s="353" customFormat="1" ht="16.5" customHeight="1">
      <c r="A66" s="359"/>
      <c r="B66" s="359"/>
      <c r="C66" s="359"/>
      <c r="D66" s="513" t="s">
        <v>665</v>
      </c>
      <c r="E66" s="514"/>
      <c r="F66" s="515" t="s">
        <v>370</v>
      </c>
      <c r="G66" s="515"/>
      <c r="H66" s="515"/>
    </row>
    <row r="67" spans="1:8" s="353" customFormat="1" ht="16.5" customHeight="1">
      <c r="A67" s="359"/>
      <c r="B67" s="359"/>
      <c r="C67" s="359"/>
      <c r="D67" s="513" t="s">
        <v>666</v>
      </c>
      <c r="E67" s="514"/>
      <c r="F67" s="515" t="s">
        <v>667</v>
      </c>
      <c r="G67" s="515"/>
      <c r="H67" s="515"/>
    </row>
    <row r="68" spans="1:8" s="353" customFormat="1" ht="16.5" customHeight="1">
      <c r="A68" s="359"/>
      <c r="B68" s="359"/>
      <c r="C68" s="359"/>
      <c r="D68" s="513" t="s">
        <v>517</v>
      </c>
      <c r="E68" s="514"/>
      <c r="F68" s="515" t="s">
        <v>668</v>
      </c>
      <c r="G68" s="515"/>
      <c r="H68" s="515"/>
    </row>
    <row r="69" spans="1:8" s="353" customFormat="1" ht="16.5" customHeight="1">
      <c r="A69" s="356" t="s">
        <v>157</v>
      </c>
      <c r="B69" s="356"/>
      <c r="C69" s="356"/>
      <c r="D69" s="510" t="s">
        <v>158</v>
      </c>
      <c r="E69" s="511"/>
      <c r="F69" s="512" t="s">
        <v>669</v>
      </c>
      <c r="G69" s="512"/>
      <c r="H69" s="512"/>
    </row>
    <row r="70" spans="1:8" s="353" customFormat="1" ht="16.5" customHeight="1">
      <c r="A70" s="357"/>
      <c r="B70" s="358" t="s">
        <v>460</v>
      </c>
      <c r="C70" s="354"/>
      <c r="D70" s="513" t="s">
        <v>159</v>
      </c>
      <c r="E70" s="514"/>
      <c r="F70" s="515" t="s">
        <v>670</v>
      </c>
      <c r="G70" s="515"/>
      <c r="H70" s="515"/>
    </row>
    <row r="71" spans="1:8" s="353" customFormat="1" ht="16.5" customHeight="1">
      <c r="A71" s="359"/>
      <c r="B71" s="359"/>
      <c r="C71" s="358" t="s">
        <v>671</v>
      </c>
      <c r="D71" s="513" t="s">
        <v>385</v>
      </c>
      <c r="E71" s="514"/>
      <c r="F71" s="515" t="s">
        <v>672</v>
      </c>
      <c r="G71" s="515"/>
      <c r="H71" s="515"/>
    </row>
    <row r="72" spans="1:8" s="353" customFormat="1" ht="24" customHeight="1">
      <c r="A72" s="359"/>
      <c r="B72" s="359"/>
      <c r="C72" s="359"/>
      <c r="D72" s="513" t="s">
        <v>673</v>
      </c>
      <c r="E72" s="514"/>
      <c r="F72" s="515" t="s">
        <v>672</v>
      </c>
      <c r="G72" s="515"/>
      <c r="H72" s="515"/>
    </row>
    <row r="73" spans="1:8" s="353" customFormat="1" ht="16.5" customHeight="1">
      <c r="A73" s="359"/>
      <c r="B73" s="359"/>
      <c r="C73" s="358" t="s">
        <v>674</v>
      </c>
      <c r="D73" s="513" t="s">
        <v>385</v>
      </c>
      <c r="E73" s="514"/>
      <c r="F73" s="515" t="s">
        <v>675</v>
      </c>
      <c r="G73" s="515"/>
      <c r="H73" s="515"/>
    </row>
    <row r="74" spans="1:8" s="353" customFormat="1" ht="26.25" customHeight="1">
      <c r="A74" s="359"/>
      <c r="B74" s="359"/>
      <c r="C74" s="359"/>
      <c r="D74" s="513" t="s">
        <v>673</v>
      </c>
      <c r="E74" s="514"/>
      <c r="F74" s="515" t="s">
        <v>675</v>
      </c>
      <c r="G74" s="515"/>
      <c r="H74" s="515"/>
    </row>
    <row r="75" spans="1:8" s="353" customFormat="1" ht="16.5" customHeight="1">
      <c r="A75" s="357"/>
      <c r="B75" s="358" t="s">
        <v>202</v>
      </c>
      <c r="C75" s="354"/>
      <c r="D75" s="513" t="s">
        <v>44</v>
      </c>
      <c r="E75" s="514"/>
      <c r="F75" s="515" t="s">
        <v>676</v>
      </c>
      <c r="G75" s="515"/>
      <c r="H75" s="515"/>
    </row>
    <row r="76" spans="1:8" s="353" customFormat="1" ht="16.5" customHeight="1">
      <c r="A76" s="359"/>
      <c r="B76" s="359"/>
      <c r="C76" s="358" t="s">
        <v>2</v>
      </c>
      <c r="D76" s="513" t="s">
        <v>385</v>
      </c>
      <c r="E76" s="514"/>
      <c r="F76" s="515" t="s">
        <v>676</v>
      </c>
      <c r="G76" s="515"/>
      <c r="H76" s="515"/>
    </row>
    <row r="77" spans="1:8" s="353" customFormat="1" ht="16.5" customHeight="1">
      <c r="A77" s="359"/>
      <c r="B77" s="359"/>
      <c r="C77" s="359"/>
      <c r="D77" s="513" t="s">
        <v>677</v>
      </c>
      <c r="E77" s="514"/>
      <c r="F77" s="515" t="s">
        <v>678</v>
      </c>
      <c r="G77" s="515"/>
      <c r="H77" s="515"/>
    </row>
    <row r="78" spans="1:8" s="353" customFormat="1" ht="26.25" customHeight="1">
      <c r="A78" s="359"/>
      <c r="B78" s="359"/>
      <c r="C78" s="359"/>
      <c r="D78" s="513" t="s">
        <v>679</v>
      </c>
      <c r="E78" s="514"/>
      <c r="F78" s="515" t="s">
        <v>680</v>
      </c>
      <c r="G78" s="515"/>
      <c r="H78" s="515"/>
    </row>
    <row r="79" spans="1:8" s="353" customFormat="1" ht="16.5" customHeight="1">
      <c r="A79" s="359"/>
      <c r="B79" s="359"/>
      <c r="C79" s="359"/>
      <c r="D79" s="513" t="s">
        <v>499</v>
      </c>
      <c r="E79" s="514"/>
      <c r="F79" s="515" t="s">
        <v>89</v>
      </c>
      <c r="G79" s="515"/>
      <c r="H79" s="515"/>
    </row>
    <row r="80" spans="1:8" s="353" customFormat="1" ht="16.5" customHeight="1">
      <c r="A80" s="359"/>
      <c r="B80" s="359"/>
      <c r="C80" s="359"/>
      <c r="D80" s="513" t="s">
        <v>681</v>
      </c>
      <c r="E80" s="514"/>
      <c r="F80" s="515" t="s">
        <v>682</v>
      </c>
      <c r="G80" s="515"/>
      <c r="H80" s="515"/>
    </row>
    <row r="81" spans="1:8" s="353" customFormat="1" ht="16.5" customHeight="1">
      <c r="A81" s="359"/>
      <c r="B81" s="359"/>
      <c r="C81" s="359"/>
      <c r="D81" s="513" t="s">
        <v>683</v>
      </c>
      <c r="E81" s="514"/>
      <c r="F81" s="515" t="s">
        <v>1</v>
      </c>
      <c r="G81" s="515"/>
      <c r="H81" s="515"/>
    </row>
    <row r="82" spans="1:8" s="353" customFormat="1" ht="16.5" customHeight="1">
      <c r="A82" s="359"/>
      <c r="B82" s="359"/>
      <c r="C82" s="359"/>
      <c r="D82" s="513" t="s">
        <v>684</v>
      </c>
      <c r="E82" s="514"/>
      <c r="F82" s="515" t="s">
        <v>685</v>
      </c>
      <c r="G82" s="515"/>
      <c r="H82" s="515"/>
    </row>
    <row r="83" spans="1:8" s="353" customFormat="1" ht="16.5" customHeight="1">
      <c r="A83" s="359"/>
      <c r="B83" s="359"/>
      <c r="C83" s="359"/>
      <c r="D83" s="513" t="s">
        <v>518</v>
      </c>
      <c r="E83" s="514"/>
      <c r="F83" s="515" t="s">
        <v>686</v>
      </c>
      <c r="G83" s="515"/>
      <c r="H83" s="515"/>
    </row>
    <row r="84" spans="1:8" s="353" customFormat="1" ht="16.5" customHeight="1">
      <c r="A84" s="359"/>
      <c r="B84" s="359"/>
      <c r="C84" s="359"/>
      <c r="D84" s="513" t="s">
        <v>687</v>
      </c>
      <c r="E84" s="514"/>
      <c r="F84" s="515" t="s">
        <v>178</v>
      </c>
      <c r="G84" s="515"/>
      <c r="H84" s="515"/>
    </row>
    <row r="85" spans="1:8" s="353" customFormat="1" ht="16.5" customHeight="1">
      <c r="A85" s="359"/>
      <c r="B85" s="359"/>
      <c r="C85" s="359"/>
      <c r="D85" s="513" t="s">
        <v>688</v>
      </c>
      <c r="E85" s="514"/>
      <c r="F85" s="515" t="s">
        <v>461</v>
      </c>
      <c r="G85" s="515"/>
      <c r="H85" s="515"/>
    </row>
    <row r="86" spans="1:8" s="353" customFormat="1" ht="16.5" customHeight="1">
      <c r="A86" s="359"/>
      <c r="B86" s="359"/>
      <c r="C86" s="359"/>
      <c r="D86" s="513" t="s">
        <v>689</v>
      </c>
      <c r="E86" s="514"/>
      <c r="F86" s="515" t="s">
        <v>690</v>
      </c>
      <c r="G86" s="515"/>
      <c r="H86" s="515"/>
    </row>
    <row r="87" spans="1:8" s="353" customFormat="1" ht="16.5" customHeight="1">
      <c r="A87" s="359"/>
      <c r="B87" s="359"/>
      <c r="C87" s="359"/>
      <c r="D87" s="513" t="s">
        <v>691</v>
      </c>
      <c r="E87" s="514"/>
      <c r="F87" s="515" t="s">
        <v>661</v>
      </c>
      <c r="G87" s="515"/>
      <c r="H87" s="515"/>
    </row>
    <row r="88" spans="1:8" s="353" customFormat="1" ht="16.5" customHeight="1">
      <c r="A88" s="356" t="s">
        <v>21</v>
      </c>
      <c r="B88" s="356"/>
      <c r="C88" s="356"/>
      <c r="D88" s="510" t="s">
        <v>203</v>
      </c>
      <c r="E88" s="511"/>
      <c r="F88" s="512" t="s">
        <v>692</v>
      </c>
      <c r="G88" s="512"/>
      <c r="H88" s="512"/>
    </row>
    <row r="89" spans="1:8" s="353" customFormat="1" ht="16.5" customHeight="1">
      <c r="A89" s="464"/>
      <c r="B89" s="358" t="s">
        <v>22</v>
      </c>
      <c r="C89" s="354"/>
      <c r="D89" s="513" t="s">
        <v>204</v>
      </c>
      <c r="E89" s="514"/>
      <c r="F89" s="515" t="s">
        <v>693</v>
      </c>
      <c r="G89" s="515"/>
      <c r="H89" s="515"/>
    </row>
    <row r="90" spans="1:17" s="210" customFormat="1" ht="17.25" customHeight="1">
      <c r="A90" s="454" t="s">
        <v>32</v>
      </c>
      <c r="B90" s="454" t="s">
        <v>33</v>
      </c>
      <c r="C90" s="443" t="s">
        <v>34</v>
      </c>
      <c r="D90" s="532" t="s">
        <v>210</v>
      </c>
      <c r="E90" s="532"/>
      <c r="F90" s="532" t="s">
        <v>15</v>
      </c>
      <c r="G90" s="532"/>
      <c r="H90" s="532"/>
      <c r="I90" s="318"/>
      <c r="J90" s="318"/>
      <c r="K90" s="315"/>
      <c r="L90" s="315"/>
      <c r="M90" s="312"/>
      <c r="N90" s="312"/>
      <c r="O90" s="312"/>
      <c r="P90" s="312"/>
      <c r="Q90" s="312"/>
    </row>
    <row r="91" spans="1:8" s="353" customFormat="1" ht="16.5" customHeight="1">
      <c r="A91" s="463"/>
      <c r="B91" s="462"/>
      <c r="C91" s="461" t="s">
        <v>2</v>
      </c>
      <c r="D91" s="513" t="s">
        <v>385</v>
      </c>
      <c r="E91" s="514"/>
      <c r="F91" s="515" t="s">
        <v>693</v>
      </c>
      <c r="G91" s="515"/>
      <c r="H91" s="515"/>
    </row>
    <row r="92" spans="1:8" s="353" customFormat="1" ht="16.5" customHeight="1">
      <c r="A92" s="359"/>
      <c r="B92" s="359"/>
      <c r="C92" s="359"/>
      <c r="D92" s="513" t="s">
        <v>694</v>
      </c>
      <c r="E92" s="514"/>
      <c r="F92" s="515" t="s">
        <v>695</v>
      </c>
      <c r="G92" s="515"/>
      <c r="H92" s="515"/>
    </row>
    <row r="93" spans="1:8" s="353" customFormat="1" ht="16.5" customHeight="1">
      <c r="A93" s="359"/>
      <c r="B93" s="359"/>
      <c r="C93" s="359"/>
      <c r="D93" s="513" t="s">
        <v>696</v>
      </c>
      <c r="E93" s="514"/>
      <c r="F93" s="515" t="s">
        <v>1</v>
      </c>
      <c r="G93" s="515"/>
      <c r="H93" s="515"/>
    </row>
    <row r="94" spans="1:8" s="353" customFormat="1" ht="24.75" customHeight="1">
      <c r="A94" s="359"/>
      <c r="B94" s="359"/>
      <c r="C94" s="359"/>
      <c r="D94" s="513" t="s">
        <v>697</v>
      </c>
      <c r="E94" s="514"/>
      <c r="F94" s="515" t="s">
        <v>698</v>
      </c>
      <c r="G94" s="515"/>
      <c r="H94" s="515"/>
    </row>
    <row r="95" spans="1:8" s="353" customFormat="1" ht="16.5" customHeight="1">
      <c r="A95" s="357"/>
      <c r="B95" s="358" t="s">
        <v>699</v>
      </c>
      <c r="C95" s="354"/>
      <c r="D95" s="513" t="s">
        <v>205</v>
      </c>
      <c r="E95" s="514"/>
      <c r="F95" s="515" t="s">
        <v>700</v>
      </c>
      <c r="G95" s="515"/>
      <c r="H95" s="515"/>
    </row>
    <row r="96" spans="1:8" s="353" customFormat="1" ht="16.5" customHeight="1">
      <c r="A96" s="359"/>
      <c r="B96" s="359"/>
      <c r="C96" s="358" t="s">
        <v>2</v>
      </c>
      <c r="D96" s="513" t="s">
        <v>385</v>
      </c>
      <c r="E96" s="514"/>
      <c r="F96" s="515" t="s">
        <v>700</v>
      </c>
      <c r="G96" s="515"/>
      <c r="H96" s="515"/>
    </row>
    <row r="97" spans="1:8" s="353" customFormat="1" ht="16.5" customHeight="1">
      <c r="A97" s="359"/>
      <c r="B97" s="359"/>
      <c r="C97" s="359"/>
      <c r="D97" s="513" t="s">
        <v>701</v>
      </c>
      <c r="E97" s="514"/>
      <c r="F97" s="515" t="s">
        <v>702</v>
      </c>
      <c r="G97" s="515"/>
      <c r="H97" s="515"/>
    </row>
    <row r="98" spans="1:8" s="353" customFormat="1" ht="16.5" customHeight="1">
      <c r="A98" s="359"/>
      <c r="B98" s="359"/>
      <c r="C98" s="359"/>
      <c r="D98" s="513" t="s">
        <v>703</v>
      </c>
      <c r="E98" s="514"/>
      <c r="F98" s="515" t="s">
        <v>418</v>
      </c>
      <c r="G98" s="515"/>
      <c r="H98" s="515"/>
    </row>
    <row r="99" spans="1:8" s="353" customFormat="1" ht="5.25" customHeight="1">
      <c r="A99" s="527"/>
      <c r="B99" s="527"/>
      <c r="C99" s="527"/>
      <c r="D99" s="527"/>
      <c r="E99" s="528"/>
      <c r="F99" s="528"/>
      <c r="G99" s="528"/>
      <c r="H99" s="528"/>
    </row>
    <row r="100" spans="1:8" s="353" customFormat="1" ht="16.5" customHeight="1">
      <c r="A100" s="529" t="s">
        <v>17</v>
      </c>
      <c r="B100" s="529"/>
      <c r="C100" s="529"/>
      <c r="D100" s="529"/>
      <c r="E100" s="529"/>
      <c r="F100" s="530" t="s">
        <v>704</v>
      </c>
      <c r="G100" s="530"/>
      <c r="H100" s="530"/>
    </row>
  </sheetData>
  <sheetProtection/>
  <mergeCells count="193">
    <mergeCell ref="A44:H44"/>
    <mergeCell ref="D45:E45"/>
    <mergeCell ref="F45:H45"/>
    <mergeCell ref="D90:E90"/>
    <mergeCell ref="F90:H90"/>
    <mergeCell ref="D98:E98"/>
    <mergeCell ref="F98:H98"/>
    <mergeCell ref="D92:E92"/>
    <mergeCell ref="F92:H92"/>
    <mergeCell ref="D93:E93"/>
    <mergeCell ref="A99:D99"/>
    <mergeCell ref="E99:H99"/>
    <mergeCell ref="A100:E100"/>
    <mergeCell ref="F100:H100"/>
    <mergeCell ref="D95:E95"/>
    <mergeCell ref="F95:H95"/>
    <mergeCell ref="D96:E96"/>
    <mergeCell ref="F96:H96"/>
    <mergeCell ref="D97:E97"/>
    <mergeCell ref="F97:H97"/>
    <mergeCell ref="D88:E88"/>
    <mergeCell ref="F88:H88"/>
    <mergeCell ref="F93:H93"/>
    <mergeCell ref="D94:E94"/>
    <mergeCell ref="F94:H94"/>
    <mergeCell ref="D89:E89"/>
    <mergeCell ref="F89:H89"/>
    <mergeCell ref="D91:E91"/>
    <mergeCell ref="F91:H91"/>
    <mergeCell ref="D85:E85"/>
    <mergeCell ref="F85:H85"/>
    <mergeCell ref="D86:E86"/>
    <mergeCell ref="F86:H86"/>
    <mergeCell ref="D87:E87"/>
    <mergeCell ref="F87:H87"/>
    <mergeCell ref="D82:E82"/>
    <mergeCell ref="F82:H82"/>
    <mergeCell ref="D83:E83"/>
    <mergeCell ref="F83:H83"/>
    <mergeCell ref="D84:E84"/>
    <mergeCell ref="F84:H84"/>
    <mergeCell ref="D79:E79"/>
    <mergeCell ref="F79:H79"/>
    <mergeCell ref="D80:E80"/>
    <mergeCell ref="F80:H80"/>
    <mergeCell ref="D81:E81"/>
    <mergeCell ref="F81:H81"/>
    <mergeCell ref="D76:E76"/>
    <mergeCell ref="F76:H76"/>
    <mergeCell ref="D77:E77"/>
    <mergeCell ref="F77:H77"/>
    <mergeCell ref="D78:E78"/>
    <mergeCell ref="F78:H78"/>
    <mergeCell ref="D73:E73"/>
    <mergeCell ref="F73:H73"/>
    <mergeCell ref="D74:E74"/>
    <mergeCell ref="F74:H74"/>
    <mergeCell ref="D75:E75"/>
    <mergeCell ref="F75:H75"/>
    <mergeCell ref="D70:E70"/>
    <mergeCell ref="F70:H70"/>
    <mergeCell ref="D71:E71"/>
    <mergeCell ref="F71:H71"/>
    <mergeCell ref="D72:E72"/>
    <mergeCell ref="F72:H72"/>
    <mergeCell ref="D67:E67"/>
    <mergeCell ref="F67:H67"/>
    <mergeCell ref="D68:E68"/>
    <mergeCell ref="F68:H68"/>
    <mergeCell ref="D69:E69"/>
    <mergeCell ref="F69:H69"/>
    <mergeCell ref="D64:E64"/>
    <mergeCell ref="F64:H64"/>
    <mergeCell ref="D65:E65"/>
    <mergeCell ref="F65:H65"/>
    <mergeCell ref="D66:E66"/>
    <mergeCell ref="F66:H66"/>
    <mergeCell ref="D61:E61"/>
    <mergeCell ref="F61:H61"/>
    <mergeCell ref="D62:E62"/>
    <mergeCell ref="F62:H62"/>
    <mergeCell ref="D63:E63"/>
    <mergeCell ref="F63:H63"/>
    <mergeCell ref="D58:E58"/>
    <mergeCell ref="F58:H58"/>
    <mergeCell ref="D59:E59"/>
    <mergeCell ref="F59:H59"/>
    <mergeCell ref="D60:E60"/>
    <mergeCell ref="F60:H60"/>
    <mergeCell ref="D49:E49"/>
    <mergeCell ref="F49:H49"/>
    <mergeCell ref="D50:E50"/>
    <mergeCell ref="F50:H50"/>
    <mergeCell ref="D51:E51"/>
    <mergeCell ref="F51:H51"/>
    <mergeCell ref="D47:E47"/>
    <mergeCell ref="F47:H47"/>
    <mergeCell ref="D48:E48"/>
    <mergeCell ref="F48:H48"/>
    <mergeCell ref="D42:E42"/>
    <mergeCell ref="F42:H42"/>
    <mergeCell ref="D43:E43"/>
    <mergeCell ref="F43:H43"/>
    <mergeCell ref="D46:E46"/>
    <mergeCell ref="F46:H46"/>
    <mergeCell ref="D39:E39"/>
    <mergeCell ref="F39:H39"/>
    <mergeCell ref="D40:E40"/>
    <mergeCell ref="F40:H40"/>
    <mergeCell ref="D41:E41"/>
    <mergeCell ref="F41:H41"/>
    <mergeCell ref="D36:E36"/>
    <mergeCell ref="F36:H36"/>
    <mergeCell ref="D37:E37"/>
    <mergeCell ref="F37:H37"/>
    <mergeCell ref="D38:E38"/>
    <mergeCell ref="F38:H38"/>
    <mergeCell ref="D33:E33"/>
    <mergeCell ref="F33:H33"/>
    <mergeCell ref="D34:E34"/>
    <mergeCell ref="F34:H34"/>
    <mergeCell ref="D35:E35"/>
    <mergeCell ref="F35:H35"/>
    <mergeCell ref="D30:E30"/>
    <mergeCell ref="F30:H30"/>
    <mergeCell ref="D31:E31"/>
    <mergeCell ref="F31:H31"/>
    <mergeCell ref="D32:E32"/>
    <mergeCell ref="F32:H32"/>
    <mergeCell ref="D27:E27"/>
    <mergeCell ref="F27:H27"/>
    <mergeCell ref="D28:E28"/>
    <mergeCell ref="F28:H28"/>
    <mergeCell ref="D29:E29"/>
    <mergeCell ref="F29:H29"/>
    <mergeCell ref="D24:E24"/>
    <mergeCell ref="F24:H24"/>
    <mergeCell ref="D25:E25"/>
    <mergeCell ref="F25:H25"/>
    <mergeCell ref="D26:E26"/>
    <mergeCell ref="F26:H26"/>
    <mergeCell ref="D21:E21"/>
    <mergeCell ref="F21:H21"/>
    <mergeCell ref="D22:E22"/>
    <mergeCell ref="F22:H22"/>
    <mergeCell ref="D23:E23"/>
    <mergeCell ref="F23:H23"/>
    <mergeCell ref="D18:E18"/>
    <mergeCell ref="F18:H18"/>
    <mergeCell ref="D19:E19"/>
    <mergeCell ref="F19:H19"/>
    <mergeCell ref="D20:E20"/>
    <mergeCell ref="F20:H20"/>
    <mergeCell ref="D15:E15"/>
    <mergeCell ref="F15:H15"/>
    <mergeCell ref="D16:E16"/>
    <mergeCell ref="F16:H16"/>
    <mergeCell ref="D17:E17"/>
    <mergeCell ref="F17:H17"/>
    <mergeCell ref="D12:E12"/>
    <mergeCell ref="F12:H12"/>
    <mergeCell ref="D13:E13"/>
    <mergeCell ref="F13:H13"/>
    <mergeCell ref="D14:E14"/>
    <mergeCell ref="F14:H14"/>
    <mergeCell ref="D9:E9"/>
    <mergeCell ref="F9:H9"/>
    <mergeCell ref="D10:E10"/>
    <mergeCell ref="F10:H10"/>
    <mergeCell ref="D11:E11"/>
    <mergeCell ref="F11:H11"/>
    <mergeCell ref="D7:E7"/>
    <mergeCell ref="F7:H7"/>
    <mergeCell ref="D8:E8"/>
    <mergeCell ref="F8:H8"/>
    <mergeCell ref="F1:H1"/>
    <mergeCell ref="A4:H4"/>
    <mergeCell ref="A5:H5"/>
    <mergeCell ref="D6:E6"/>
    <mergeCell ref="F6:H6"/>
    <mergeCell ref="E2:H2"/>
    <mergeCell ref="D52:E52"/>
    <mergeCell ref="F52:H52"/>
    <mergeCell ref="D53:E53"/>
    <mergeCell ref="F53:H53"/>
    <mergeCell ref="D54:E54"/>
    <mergeCell ref="F54:H54"/>
    <mergeCell ref="D55:E55"/>
    <mergeCell ref="F55:H55"/>
    <mergeCell ref="D56:E56"/>
    <mergeCell ref="F56:H56"/>
    <mergeCell ref="D57:E57"/>
    <mergeCell ref="F57:H57"/>
  </mergeCells>
  <printOptions/>
  <pageMargins left="0.75" right="0.75" top="0.37" bottom="0.44" header="0.17" footer="0.26"/>
  <pageSetup horizontalDpi="300" verticalDpi="300" orientation="portrait" paperSize="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="90" zoomScaleNormal="90" zoomScalePageLayoutView="0" workbookViewId="0" topLeftCell="A1">
      <selection activeCell="A2" sqref="A2:G2"/>
    </sheetView>
  </sheetViews>
  <sheetFormatPr defaultColWidth="8.50390625" defaultRowHeight="12.75"/>
  <cols>
    <col min="1" max="1" width="5.50390625" style="12" customWidth="1"/>
    <col min="2" max="2" width="23.625" style="12" customWidth="1"/>
    <col min="3" max="3" width="12.125" style="12" customWidth="1"/>
    <col min="4" max="4" width="3.50390625" style="12" customWidth="1"/>
    <col min="5" max="5" width="13.50390625" style="12" customWidth="1"/>
    <col min="6" max="6" width="14.625" style="12" customWidth="1"/>
    <col min="7" max="7" width="16.00390625" style="12" customWidth="1"/>
    <col min="8" max="8" width="11.375" style="12" customWidth="1"/>
    <col min="9" max="9" width="9.625" style="12" bestFit="1" customWidth="1"/>
    <col min="10" max="16384" width="8.50390625" style="12" customWidth="1"/>
  </cols>
  <sheetData>
    <row r="1" spans="6:7" ht="63.75" customHeight="1">
      <c r="F1" s="533" t="s">
        <v>899</v>
      </c>
      <c r="G1" s="533"/>
    </row>
    <row r="2" spans="1:7" ht="20.25" customHeight="1">
      <c r="A2" s="534" t="s">
        <v>705</v>
      </c>
      <c r="B2" s="534"/>
      <c r="C2" s="534"/>
      <c r="D2" s="534"/>
      <c r="E2" s="534"/>
      <c r="F2" s="534"/>
      <c r="G2" s="534"/>
    </row>
    <row r="3" ht="14.25" customHeight="1">
      <c r="A3" s="13"/>
    </row>
    <row r="4" spans="1:7" ht="14.25" customHeight="1">
      <c r="A4" s="535" t="s">
        <v>209</v>
      </c>
      <c r="B4" s="535"/>
      <c r="C4" s="535"/>
      <c r="D4" s="535"/>
      <c r="E4" s="535"/>
      <c r="F4" s="535"/>
      <c r="G4" s="535"/>
    </row>
    <row r="5" ht="8.25" customHeight="1">
      <c r="G5" s="14"/>
    </row>
    <row r="6" spans="1:7" ht="9.75" customHeight="1">
      <c r="A6" s="536" t="s">
        <v>208</v>
      </c>
      <c r="B6" s="536" t="s">
        <v>210</v>
      </c>
      <c r="C6" s="536"/>
      <c r="D6" s="536"/>
      <c r="E6" s="536"/>
      <c r="F6" s="537" t="s">
        <v>34</v>
      </c>
      <c r="G6" s="537" t="s">
        <v>211</v>
      </c>
    </row>
    <row r="7" spans="1:7" ht="9.75" customHeight="1">
      <c r="A7" s="536"/>
      <c r="B7" s="536"/>
      <c r="C7" s="536"/>
      <c r="D7" s="536"/>
      <c r="E7" s="536"/>
      <c r="F7" s="537"/>
      <c r="G7" s="537"/>
    </row>
    <row r="8" spans="1:7" ht="9.75" customHeight="1">
      <c r="A8" s="536"/>
      <c r="B8" s="536"/>
      <c r="C8" s="536"/>
      <c r="D8" s="536"/>
      <c r="E8" s="536"/>
      <c r="F8" s="537"/>
      <c r="G8" s="537"/>
    </row>
    <row r="9" spans="1:7" s="16" customFormat="1" ht="6.75" customHeight="1">
      <c r="A9" s="15">
        <v>1</v>
      </c>
      <c r="B9" s="540">
        <v>2</v>
      </c>
      <c r="C9" s="540"/>
      <c r="D9" s="540"/>
      <c r="E9" s="540"/>
      <c r="F9" s="15">
        <v>3</v>
      </c>
      <c r="G9" s="15">
        <v>4</v>
      </c>
    </row>
    <row r="10" spans="1:7" ht="18.75" customHeight="1">
      <c r="A10" s="536" t="s">
        <v>212</v>
      </c>
      <c r="B10" s="536"/>
      <c r="C10" s="536"/>
      <c r="D10" s="536"/>
      <c r="E10" s="536"/>
      <c r="F10" s="17"/>
      <c r="G10" s="323">
        <f>SUM(G11:G18)</f>
        <v>1560177</v>
      </c>
    </row>
    <row r="11" spans="1:7" ht="18.75" customHeight="1">
      <c r="A11" s="18" t="s">
        <v>213</v>
      </c>
      <c r="B11" s="541" t="s">
        <v>214</v>
      </c>
      <c r="C11" s="541"/>
      <c r="D11" s="541"/>
      <c r="E11" s="541"/>
      <c r="F11" s="18" t="s">
        <v>215</v>
      </c>
      <c r="G11" s="324"/>
    </row>
    <row r="12" spans="1:9" ht="18.75" customHeight="1">
      <c r="A12" s="19" t="s">
        <v>216</v>
      </c>
      <c r="B12" s="539" t="s">
        <v>217</v>
      </c>
      <c r="C12" s="539"/>
      <c r="D12" s="539"/>
      <c r="E12" s="539"/>
      <c r="F12" s="19" t="s">
        <v>215</v>
      </c>
      <c r="G12" s="325">
        <f>297000+90241</f>
        <v>387241</v>
      </c>
      <c r="H12" s="20"/>
      <c r="I12" s="20"/>
    </row>
    <row r="13" spans="1:8" ht="27" customHeight="1">
      <c r="A13" s="19" t="s">
        <v>218</v>
      </c>
      <c r="B13" s="538" t="s">
        <v>219</v>
      </c>
      <c r="C13" s="538"/>
      <c r="D13" s="538"/>
      <c r="E13" s="538"/>
      <c r="F13" s="19" t="s">
        <v>220</v>
      </c>
      <c r="G13" s="325">
        <v>0</v>
      </c>
      <c r="H13" s="20"/>
    </row>
    <row r="14" spans="1:7" ht="18.75" customHeight="1">
      <c r="A14" s="19" t="s">
        <v>221</v>
      </c>
      <c r="B14" s="539" t="s">
        <v>222</v>
      </c>
      <c r="C14" s="539"/>
      <c r="D14" s="539"/>
      <c r="E14" s="539"/>
      <c r="F14" s="19" t="s">
        <v>223</v>
      </c>
      <c r="G14" s="325">
        <v>28000</v>
      </c>
    </row>
    <row r="15" spans="1:7" ht="18.75" customHeight="1">
      <c r="A15" s="19" t="s">
        <v>224</v>
      </c>
      <c r="B15" s="539" t="s">
        <v>225</v>
      </c>
      <c r="C15" s="539"/>
      <c r="D15" s="539"/>
      <c r="E15" s="539"/>
      <c r="F15" s="19" t="s">
        <v>226</v>
      </c>
      <c r="G15" s="325"/>
    </row>
    <row r="16" spans="1:7" ht="18.75" customHeight="1">
      <c r="A16" s="19" t="s">
        <v>227</v>
      </c>
      <c r="B16" s="539" t="s">
        <v>228</v>
      </c>
      <c r="C16" s="539"/>
      <c r="D16" s="539"/>
      <c r="E16" s="539"/>
      <c r="F16" s="19" t="s">
        <v>229</v>
      </c>
      <c r="G16" s="325"/>
    </row>
    <row r="17" spans="1:7" ht="18.75" customHeight="1">
      <c r="A17" s="19" t="s">
        <v>230</v>
      </c>
      <c r="B17" s="539" t="s">
        <v>231</v>
      </c>
      <c r="C17" s="539"/>
      <c r="D17" s="539"/>
      <c r="E17" s="539"/>
      <c r="F17" s="19" t="s">
        <v>232</v>
      </c>
      <c r="G17" s="325">
        <v>0</v>
      </c>
    </row>
    <row r="18" spans="1:9" ht="18.75" customHeight="1">
      <c r="A18" s="19" t="s">
        <v>233</v>
      </c>
      <c r="B18" s="542" t="s">
        <v>494</v>
      </c>
      <c r="C18" s="542"/>
      <c r="D18" s="542"/>
      <c r="E18" s="542"/>
      <c r="F18" s="21" t="s">
        <v>491</v>
      </c>
      <c r="G18" s="326">
        <v>1144936</v>
      </c>
      <c r="I18" s="20"/>
    </row>
    <row r="19" spans="1:9" ht="18.75" customHeight="1">
      <c r="A19" s="536" t="s">
        <v>234</v>
      </c>
      <c r="B19" s="536"/>
      <c r="C19" s="536"/>
      <c r="D19" s="536"/>
      <c r="E19" s="536"/>
      <c r="F19" s="17"/>
      <c r="G19" s="323">
        <f>SUM(G20:G25)</f>
        <v>750000</v>
      </c>
      <c r="H19" s="20"/>
      <c r="I19" s="20"/>
    </row>
    <row r="20" spans="1:7" ht="18.75" customHeight="1">
      <c r="A20" s="18" t="s">
        <v>213</v>
      </c>
      <c r="B20" s="544" t="s">
        <v>23</v>
      </c>
      <c r="C20" s="541"/>
      <c r="D20" s="541"/>
      <c r="E20" s="541"/>
      <c r="F20" s="18" t="s">
        <v>235</v>
      </c>
      <c r="G20" s="324">
        <v>750000</v>
      </c>
    </row>
    <row r="21" spans="1:8" ht="39.75" customHeight="1">
      <c r="A21" s="19" t="s">
        <v>218</v>
      </c>
      <c r="B21" s="543" t="s">
        <v>236</v>
      </c>
      <c r="C21" s="543"/>
      <c r="D21" s="543"/>
      <c r="E21" s="543"/>
      <c r="F21" s="19" t="s">
        <v>237</v>
      </c>
      <c r="G21" s="325"/>
      <c r="H21" s="20"/>
    </row>
    <row r="22" spans="1:7" ht="18.75" customHeight="1">
      <c r="A22" s="19" t="s">
        <v>221</v>
      </c>
      <c r="B22" s="539" t="s">
        <v>238</v>
      </c>
      <c r="C22" s="539"/>
      <c r="D22" s="539"/>
      <c r="E22" s="539"/>
      <c r="F22" s="19" t="s">
        <v>239</v>
      </c>
      <c r="G22" s="325">
        <v>0</v>
      </c>
    </row>
    <row r="23" spans="1:7" ht="18.75" customHeight="1">
      <c r="A23" s="19" t="s">
        <v>224</v>
      </c>
      <c r="B23" s="539" t="s">
        <v>240</v>
      </c>
      <c r="C23" s="539"/>
      <c r="D23" s="539"/>
      <c r="E23" s="539"/>
      <c r="F23" s="19" t="s">
        <v>241</v>
      </c>
      <c r="G23" s="325"/>
    </row>
    <row r="24" spans="1:7" ht="18.75" customHeight="1">
      <c r="A24" s="19" t="s">
        <v>227</v>
      </c>
      <c r="B24" s="22" t="s">
        <v>242</v>
      </c>
      <c r="C24" s="23"/>
      <c r="D24" s="23"/>
      <c r="E24" s="24"/>
      <c r="F24" s="19" t="s">
        <v>243</v>
      </c>
      <c r="G24" s="325"/>
    </row>
    <row r="25" spans="1:7" ht="18.75" customHeight="1">
      <c r="A25" s="21" t="s">
        <v>230</v>
      </c>
      <c r="B25" s="542" t="s">
        <v>244</v>
      </c>
      <c r="C25" s="542"/>
      <c r="D25" s="542"/>
      <c r="E25" s="542"/>
      <c r="F25" s="21" t="s">
        <v>245</v>
      </c>
      <c r="G25" s="322"/>
    </row>
    <row r="26" spans="1:7" ht="7.5" customHeight="1">
      <c r="A26" s="25"/>
      <c r="B26" s="26"/>
      <c r="C26" s="26"/>
      <c r="D26" s="26"/>
      <c r="E26" s="26"/>
      <c r="F26" s="26"/>
      <c r="G26" s="26"/>
    </row>
  </sheetData>
  <sheetProtection/>
  <mergeCells count="23">
    <mergeCell ref="B17:E17"/>
    <mergeCell ref="B18:E18"/>
    <mergeCell ref="B25:E25"/>
    <mergeCell ref="B21:E21"/>
    <mergeCell ref="B22:E22"/>
    <mergeCell ref="B23:E23"/>
    <mergeCell ref="A19:E19"/>
    <mergeCell ref="B20:E20"/>
    <mergeCell ref="B13:E13"/>
    <mergeCell ref="B14:E14"/>
    <mergeCell ref="B15:E15"/>
    <mergeCell ref="B16:E16"/>
    <mergeCell ref="B9:E9"/>
    <mergeCell ref="A10:E10"/>
    <mergeCell ref="B11:E11"/>
    <mergeCell ref="B12:E12"/>
    <mergeCell ref="F1:G1"/>
    <mergeCell ref="A2:G2"/>
    <mergeCell ref="A4:G4"/>
    <mergeCell ref="A6:A8"/>
    <mergeCell ref="B6:E8"/>
    <mergeCell ref="F6:F8"/>
    <mergeCell ref="G6:G8"/>
  </mergeCells>
  <printOptions/>
  <pageMargins left="0.7875" right="0.24" top="0.78" bottom="1.0527777777777778" header="0.35" footer="0.787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2" width="8.875" style="328" customWidth="1"/>
    <col min="3" max="3" width="8.125" style="328" customWidth="1"/>
    <col min="4" max="4" width="10.375" style="328" customWidth="1"/>
    <col min="5" max="5" width="17.50390625" style="328" customWidth="1"/>
    <col min="6" max="6" width="20.00390625" style="328" customWidth="1"/>
    <col min="7" max="7" width="17.50390625" style="328" customWidth="1"/>
    <col min="8" max="8" width="17.375" style="328" customWidth="1"/>
    <col min="9" max="9" width="20.50390625" style="328" customWidth="1"/>
    <col min="10" max="16384" width="8.875" style="328" customWidth="1"/>
  </cols>
  <sheetData>
    <row r="1" ht="12.75">
      <c r="I1" s="360" t="s">
        <v>888</v>
      </c>
    </row>
    <row r="2" spans="8:9" ht="39" customHeight="1">
      <c r="H2" s="545" t="s">
        <v>900</v>
      </c>
      <c r="I2" s="545"/>
    </row>
    <row r="5" spans="1:10" ht="18.75" customHeight="1">
      <c r="A5" s="546" t="s">
        <v>891</v>
      </c>
      <c r="B5" s="546"/>
      <c r="C5" s="546"/>
      <c r="D5" s="546"/>
      <c r="E5" s="546"/>
      <c r="F5" s="546"/>
      <c r="G5" s="546"/>
      <c r="H5" s="546"/>
      <c r="I5" s="546"/>
      <c r="J5" s="329"/>
    </row>
    <row r="6" spans="1:10" ht="29.25" customHeight="1">
      <c r="A6" s="546"/>
      <c r="B6" s="546"/>
      <c r="C6" s="546"/>
      <c r="D6" s="546"/>
      <c r="E6" s="546"/>
      <c r="F6" s="546"/>
      <c r="G6" s="546"/>
      <c r="H6" s="546"/>
      <c r="I6" s="546"/>
      <c r="J6" s="329"/>
    </row>
    <row r="7" spans="1:11" ht="12.75">
      <c r="A7" s="547" t="s">
        <v>92</v>
      </c>
      <c r="B7" s="550" t="s">
        <v>93</v>
      </c>
      <c r="C7" s="553" t="s">
        <v>540</v>
      </c>
      <c r="D7" s="556" t="s">
        <v>708</v>
      </c>
      <c r="E7" s="559" t="s">
        <v>536</v>
      </c>
      <c r="F7" s="330" t="s">
        <v>535</v>
      </c>
      <c r="G7" s="562"/>
      <c r="H7" s="563"/>
      <c r="I7" s="331"/>
      <c r="J7" s="332"/>
      <c r="K7" s="333"/>
    </row>
    <row r="8" spans="1:11" ht="13.5" customHeight="1">
      <c r="A8" s="548"/>
      <c r="B8" s="551"/>
      <c r="C8" s="554"/>
      <c r="D8" s="557"/>
      <c r="E8" s="560"/>
      <c r="F8" s="334"/>
      <c r="G8" s="564" t="s">
        <v>162</v>
      </c>
      <c r="H8" s="565"/>
      <c r="I8" s="331"/>
      <c r="J8" s="332"/>
      <c r="K8" s="333"/>
    </row>
    <row r="9" spans="1:11" ht="49.5" customHeight="1">
      <c r="A9" s="549"/>
      <c r="B9" s="552"/>
      <c r="C9" s="555"/>
      <c r="D9" s="558"/>
      <c r="E9" s="561"/>
      <c r="F9" s="343" t="s">
        <v>537</v>
      </c>
      <c r="G9" s="344" t="s">
        <v>538</v>
      </c>
      <c r="H9" s="344" t="s">
        <v>541</v>
      </c>
      <c r="I9" s="344" t="s">
        <v>539</v>
      </c>
      <c r="J9" s="335"/>
      <c r="K9" s="333"/>
    </row>
    <row r="10" spans="1:11" ht="15.75" customHeight="1">
      <c r="A10" s="569" t="s">
        <v>709</v>
      </c>
      <c r="B10" s="570"/>
      <c r="C10" s="570"/>
      <c r="D10" s="570"/>
      <c r="E10" s="361">
        <f>E13</f>
        <v>129136.94</v>
      </c>
      <c r="F10" s="361">
        <f>F13</f>
        <v>76340.94</v>
      </c>
      <c r="G10" s="361">
        <f>G13</f>
        <v>0</v>
      </c>
      <c r="H10" s="361">
        <f>H13</f>
        <v>76340.94</v>
      </c>
      <c r="I10" s="361">
        <f>I13</f>
        <v>52796</v>
      </c>
      <c r="J10" s="335"/>
      <c r="K10" s="333"/>
    </row>
    <row r="11" spans="1:10" ht="30" customHeight="1">
      <c r="A11" s="571" t="s">
        <v>533</v>
      </c>
      <c r="B11" s="571"/>
      <c r="C11" s="571"/>
      <c r="D11" s="331"/>
      <c r="E11" s="572" t="s">
        <v>710</v>
      </c>
      <c r="F11" s="572"/>
      <c r="G11" s="572"/>
      <c r="H11" s="572"/>
      <c r="I11" s="572"/>
      <c r="J11" s="329"/>
    </row>
    <row r="12" spans="1:10" ht="33" customHeight="1">
      <c r="A12" s="331" t="s">
        <v>534</v>
      </c>
      <c r="B12" s="331"/>
      <c r="C12" s="362"/>
      <c r="D12" s="363" t="s">
        <v>711</v>
      </c>
      <c r="E12" s="572" t="s">
        <v>712</v>
      </c>
      <c r="F12" s="572"/>
      <c r="G12" s="572"/>
      <c r="H12" s="572"/>
      <c r="I12" s="572"/>
      <c r="J12" s="329"/>
    </row>
    <row r="13" spans="1:11" s="339" customFormat="1" ht="27" customHeight="1">
      <c r="A13" s="336" t="s">
        <v>157</v>
      </c>
      <c r="B13" s="337">
        <v>92116</v>
      </c>
      <c r="C13" s="363" t="s">
        <v>713</v>
      </c>
      <c r="D13" s="364"/>
      <c r="E13" s="365">
        <f>F13+I13</f>
        <v>129136.94</v>
      </c>
      <c r="F13" s="365">
        <f>H13</f>
        <v>76340.94</v>
      </c>
      <c r="G13" s="365"/>
      <c r="H13" s="365">
        <v>76340.94</v>
      </c>
      <c r="I13" s="365">
        <v>52796</v>
      </c>
      <c r="J13" s="338"/>
      <c r="K13" s="338"/>
    </row>
    <row r="14" spans="1:11" s="339" customFormat="1" ht="17.25" customHeight="1">
      <c r="A14" s="573" t="s">
        <v>714</v>
      </c>
      <c r="B14" s="574"/>
      <c r="C14" s="574"/>
      <c r="D14" s="575"/>
      <c r="E14" s="366">
        <f>SUM(E17:E28)</f>
        <v>391162</v>
      </c>
      <c r="F14" s="366">
        <f>SUM(F17:F28)</f>
        <v>41176.32</v>
      </c>
      <c r="G14" s="366">
        <f>SUM(G17:G28)</f>
        <v>41176.32</v>
      </c>
      <c r="H14" s="366">
        <f>SUM(H17:H28)</f>
        <v>0</v>
      </c>
      <c r="I14" s="366">
        <f>SUM(I17:I28)</f>
        <v>349985.68</v>
      </c>
      <c r="J14" s="338"/>
      <c r="K14" s="338"/>
    </row>
    <row r="15" spans="1:10" ht="42.75" customHeight="1">
      <c r="A15" s="571" t="s">
        <v>533</v>
      </c>
      <c r="B15" s="571"/>
      <c r="C15" s="571"/>
      <c r="D15" s="331"/>
      <c r="E15" s="572" t="s">
        <v>715</v>
      </c>
      <c r="F15" s="572"/>
      <c r="G15" s="572"/>
      <c r="H15" s="572"/>
      <c r="I15" s="572"/>
      <c r="J15" s="329"/>
    </row>
    <row r="16" spans="1:10" ht="33" customHeight="1">
      <c r="A16" s="331" t="s">
        <v>534</v>
      </c>
      <c r="B16" s="331"/>
      <c r="C16" s="362"/>
      <c r="D16" s="367" t="s">
        <v>716</v>
      </c>
      <c r="E16" s="566" t="s">
        <v>717</v>
      </c>
      <c r="F16" s="566"/>
      <c r="G16" s="566"/>
      <c r="H16" s="566"/>
      <c r="I16" s="566"/>
      <c r="J16" s="329"/>
    </row>
    <row r="17" spans="1:10" ht="24.75" customHeight="1">
      <c r="A17" s="368" t="s">
        <v>67</v>
      </c>
      <c r="B17" s="369">
        <v>75085</v>
      </c>
      <c r="C17" s="370" t="s">
        <v>718</v>
      </c>
      <c r="D17" s="370"/>
      <c r="E17" s="371">
        <f>F17+I17</f>
        <v>23411</v>
      </c>
      <c r="F17" s="371">
        <v>2464</v>
      </c>
      <c r="G17" s="371">
        <f>F17</f>
        <v>2464</v>
      </c>
      <c r="H17" s="371"/>
      <c r="I17" s="371">
        <v>20947</v>
      </c>
      <c r="J17" s="329"/>
    </row>
    <row r="18" spans="1:10" ht="26.25">
      <c r="A18" s="372"/>
      <c r="B18" s="373"/>
      <c r="C18" s="370" t="s">
        <v>719</v>
      </c>
      <c r="D18" s="370"/>
      <c r="E18" s="371">
        <f aca="true" t="shared" si="0" ref="E18:E28">F18+I18</f>
        <v>4024</v>
      </c>
      <c r="F18" s="374">
        <v>424</v>
      </c>
      <c r="G18" s="371">
        <f aca="true" t="shared" si="1" ref="G18:G28">F18</f>
        <v>424</v>
      </c>
      <c r="H18" s="374"/>
      <c r="I18" s="374">
        <v>3600</v>
      </c>
      <c r="J18" s="329"/>
    </row>
    <row r="19" spans="1:10" ht="26.25">
      <c r="A19" s="375"/>
      <c r="B19" s="376"/>
      <c r="C19" s="370" t="s">
        <v>720</v>
      </c>
      <c r="D19" s="370"/>
      <c r="E19" s="371">
        <f t="shared" si="0"/>
        <v>585</v>
      </c>
      <c r="F19" s="374">
        <v>62</v>
      </c>
      <c r="G19" s="371">
        <f t="shared" si="1"/>
        <v>62</v>
      </c>
      <c r="H19" s="374"/>
      <c r="I19" s="374">
        <v>523</v>
      </c>
      <c r="J19" s="329"/>
    </row>
    <row r="20" spans="1:10" ht="26.25">
      <c r="A20" s="377"/>
      <c r="B20" s="378"/>
      <c r="C20" s="370" t="s">
        <v>721</v>
      </c>
      <c r="D20" s="370"/>
      <c r="E20" s="371">
        <f t="shared" si="0"/>
        <v>1000</v>
      </c>
      <c r="F20" s="374">
        <v>105</v>
      </c>
      <c r="G20" s="371">
        <f t="shared" si="1"/>
        <v>105</v>
      </c>
      <c r="H20" s="374"/>
      <c r="I20" s="374">
        <v>895</v>
      </c>
      <c r="J20" s="329"/>
    </row>
    <row r="21" spans="1:10" ht="26.25">
      <c r="A21" s="377"/>
      <c r="B21" s="378"/>
      <c r="C21" s="370" t="s">
        <v>722</v>
      </c>
      <c r="D21" s="370"/>
      <c r="E21" s="371">
        <f t="shared" si="0"/>
        <v>33948</v>
      </c>
      <c r="F21" s="374">
        <v>3573</v>
      </c>
      <c r="G21" s="371">
        <f t="shared" si="1"/>
        <v>3573</v>
      </c>
      <c r="H21" s="374"/>
      <c r="I21" s="374">
        <v>30375</v>
      </c>
      <c r="J21" s="329"/>
    </row>
    <row r="22" spans="1:10" ht="26.25">
      <c r="A22" s="379" t="s">
        <v>128</v>
      </c>
      <c r="B22" s="380">
        <v>80101</v>
      </c>
      <c r="C22" s="370" t="s">
        <v>723</v>
      </c>
      <c r="D22" s="370"/>
      <c r="E22" s="371">
        <f t="shared" si="0"/>
        <v>46800</v>
      </c>
      <c r="F22" s="374">
        <f>4547.37+378.95</f>
        <v>4926.32</v>
      </c>
      <c r="G22" s="371">
        <f t="shared" si="1"/>
        <v>4926.32</v>
      </c>
      <c r="H22" s="374"/>
      <c r="I22" s="374">
        <f>38652.63+3221.05</f>
        <v>41873.68</v>
      </c>
      <c r="J22" s="329"/>
    </row>
    <row r="23" spans="1:10" ht="26.25">
      <c r="A23" s="377"/>
      <c r="B23" s="378"/>
      <c r="C23" s="370" t="s">
        <v>718</v>
      </c>
      <c r="D23" s="370"/>
      <c r="E23" s="371">
        <f t="shared" si="0"/>
        <v>87469</v>
      </c>
      <c r="F23" s="374">
        <f>6505+2703</f>
        <v>9208</v>
      </c>
      <c r="G23" s="371">
        <f t="shared" si="1"/>
        <v>9208</v>
      </c>
      <c r="H23" s="374"/>
      <c r="I23" s="374">
        <f>55290+22971</f>
        <v>78261</v>
      </c>
      <c r="J23" s="329"/>
    </row>
    <row r="24" spans="1:10" ht="26.25">
      <c r="A24" s="377"/>
      <c r="B24" s="378"/>
      <c r="C24" s="370" t="s">
        <v>719</v>
      </c>
      <c r="D24" s="370"/>
      <c r="E24" s="371">
        <f t="shared" si="0"/>
        <v>15036</v>
      </c>
      <c r="F24" s="374">
        <f>1118+465</f>
        <v>1583</v>
      </c>
      <c r="G24" s="371">
        <f t="shared" si="1"/>
        <v>1583</v>
      </c>
      <c r="H24" s="374"/>
      <c r="I24" s="374">
        <f>9505+3948</f>
        <v>13453</v>
      </c>
      <c r="J24" s="329"/>
    </row>
    <row r="25" spans="1:10" ht="26.25">
      <c r="A25" s="377"/>
      <c r="B25" s="378"/>
      <c r="C25" s="370" t="s">
        <v>720</v>
      </c>
      <c r="D25" s="370"/>
      <c r="E25" s="371">
        <f t="shared" si="0"/>
        <v>2187</v>
      </c>
      <c r="F25" s="374">
        <f>163+68</f>
        <v>231</v>
      </c>
      <c r="G25" s="371">
        <f t="shared" si="1"/>
        <v>231</v>
      </c>
      <c r="H25" s="374"/>
      <c r="I25" s="374">
        <f>1382+574</f>
        <v>1956</v>
      </c>
      <c r="J25" s="329"/>
    </row>
    <row r="26" spans="1:10" ht="26.25">
      <c r="A26" s="377"/>
      <c r="B26" s="378"/>
      <c r="C26" s="370" t="s">
        <v>724</v>
      </c>
      <c r="D26" s="370"/>
      <c r="E26" s="371">
        <f t="shared" si="0"/>
        <v>135454</v>
      </c>
      <c r="F26" s="374">
        <f>11817+2441</f>
        <v>14258</v>
      </c>
      <c r="G26" s="371">
        <f t="shared" si="1"/>
        <v>14258</v>
      </c>
      <c r="H26" s="374"/>
      <c r="I26" s="374">
        <f>100446+20750</f>
        <v>121196</v>
      </c>
      <c r="J26" s="329"/>
    </row>
    <row r="27" spans="1:10" ht="26.25">
      <c r="A27" s="377"/>
      <c r="B27" s="378"/>
      <c r="C27" s="370" t="s">
        <v>722</v>
      </c>
      <c r="D27" s="370"/>
      <c r="E27" s="371">
        <f t="shared" si="0"/>
        <v>9748</v>
      </c>
      <c r="F27" s="374">
        <f>1026</f>
        <v>1026</v>
      </c>
      <c r="G27" s="371">
        <f t="shared" si="1"/>
        <v>1026</v>
      </c>
      <c r="H27" s="374"/>
      <c r="I27" s="374">
        <f>8722</f>
        <v>8722</v>
      </c>
      <c r="J27" s="329"/>
    </row>
    <row r="28" spans="1:10" ht="26.25">
      <c r="A28" s="379" t="s">
        <v>128</v>
      </c>
      <c r="B28" s="380">
        <v>80113</v>
      </c>
      <c r="C28" s="370" t="s">
        <v>722</v>
      </c>
      <c r="D28" s="370"/>
      <c r="E28" s="371">
        <f t="shared" si="0"/>
        <v>31500</v>
      </c>
      <c r="F28" s="374">
        <f>1895+1421</f>
        <v>3316</v>
      </c>
      <c r="G28" s="371">
        <f t="shared" si="1"/>
        <v>3316</v>
      </c>
      <c r="H28" s="374"/>
      <c r="I28" s="374">
        <f>16105+12079</f>
        <v>28184</v>
      </c>
      <c r="J28" s="329"/>
    </row>
    <row r="29" spans="1:10" s="342" customFormat="1" ht="24" customHeight="1">
      <c r="A29" s="567" t="s">
        <v>333</v>
      </c>
      <c r="B29" s="568"/>
      <c r="C29" s="568"/>
      <c r="D29" s="352"/>
      <c r="E29" s="340">
        <f>E14+E10</f>
        <v>520298.94</v>
      </c>
      <c r="F29" s="340">
        <f>F14+F10</f>
        <v>117517.26000000001</v>
      </c>
      <c r="G29" s="340">
        <f>G14+G10</f>
        <v>41176.32</v>
      </c>
      <c r="H29" s="340">
        <f>H14+H10</f>
        <v>76340.94</v>
      </c>
      <c r="I29" s="340">
        <f>I14+I10</f>
        <v>402781.68</v>
      </c>
      <c r="J29" s="341"/>
    </row>
    <row r="30" spans="2:10" ht="12.75">
      <c r="B30" s="329"/>
      <c r="C30" s="329"/>
      <c r="D30" s="329"/>
      <c r="E30" s="329"/>
      <c r="F30" s="329"/>
      <c r="G30" s="329"/>
      <c r="H30" s="329"/>
      <c r="I30" s="329"/>
      <c r="J30" s="329"/>
    </row>
  </sheetData>
  <sheetProtection/>
  <mergeCells count="18">
    <mergeCell ref="E16:I16"/>
    <mergeCell ref="A29:C29"/>
    <mergeCell ref="A10:D10"/>
    <mergeCell ref="A11:C11"/>
    <mergeCell ref="E11:I11"/>
    <mergeCell ref="E12:I12"/>
    <mergeCell ref="A14:D14"/>
    <mergeCell ref="A15:C15"/>
    <mergeCell ref="E15:I15"/>
    <mergeCell ref="H2:I2"/>
    <mergeCell ref="A5:I6"/>
    <mergeCell ref="A7:A9"/>
    <mergeCell ref="B7:B9"/>
    <mergeCell ref="C7:C9"/>
    <mergeCell ref="D7:D9"/>
    <mergeCell ref="E7:E9"/>
    <mergeCell ref="G7:H7"/>
    <mergeCell ref="G8:H8"/>
  </mergeCells>
  <printOptions/>
  <pageMargins left="0.92" right="0.75" top="0.77" bottom="1" header="0.4" footer="0.5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O120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A5" sqref="A5:I5"/>
    </sheetView>
  </sheetViews>
  <sheetFormatPr defaultColWidth="8.50390625" defaultRowHeight="12.75"/>
  <cols>
    <col min="1" max="1" width="12.875" style="78" customWidth="1"/>
    <col min="2" max="2" width="7.875" style="64" hidden="1" customWidth="1"/>
    <col min="3" max="3" width="9.625" style="78" hidden="1" customWidth="1"/>
    <col min="4" max="4" width="8.875" style="78" hidden="1" customWidth="1"/>
    <col min="5" max="5" width="5.00390625" style="81" customWidth="1"/>
    <col min="6" max="6" width="8.375" style="79" customWidth="1"/>
    <col min="7" max="7" width="6.375" style="68" customWidth="1"/>
    <col min="8" max="8" width="47.75390625" style="308" customWidth="1"/>
    <col min="9" max="9" width="15.375" style="68" customWidth="1"/>
    <col min="10" max="12" width="8.625" style="68" customWidth="1"/>
    <col min="13" max="13" width="12.50390625" style="68" customWidth="1"/>
    <col min="14" max="14" width="14.375" style="80" customWidth="1"/>
    <col min="15" max="41" width="8.50390625" style="68" customWidth="1"/>
    <col min="42" max="16384" width="8.50390625" style="78" customWidth="1"/>
  </cols>
  <sheetData>
    <row r="1" ht="6" customHeight="1"/>
    <row r="2" ht="16.5" customHeight="1">
      <c r="I2" s="211" t="s">
        <v>887</v>
      </c>
    </row>
    <row r="3" spans="8:9" ht="16.5" customHeight="1">
      <c r="H3" s="642" t="s">
        <v>901</v>
      </c>
      <c r="I3" s="642"/>
    </row>
    <row r="4" spans="1:9" ht="42" customHeight="1">
      <c r="A4" s="66"/>
      <c r="B4" s="66"/>
      <c r="C4" s="66"/>
      <c r="D4" s="66"/>
      <c r="E4" s="82"/>
      <c r="F4" s="211"/>
      <c r="I4" s="448" t="s">
        <v>902</v>
      </c>
    </row>
    <row r="5" spans="1:41" s="64" customFormat="1" ht="27.75" customHeight="1">
      <c r="A5" s="576" t="s">
        <v>753</v>
      </c>
      <c r="B5" s="576"/>
      <c r="C5" s="576"/>
      <c r="D5" s="576"/>
      <c r="E5" s="576"/>
      <c r="F5" s="576"/>
      <c r="G5" s="576"/>
      <c r="H5" s="576"/>
      <c r="I5" s="576"/>
      <c r="J5" s="257"/>
      <c r="K5" s="257"/>
      <c r="L5" s="257"/>
      <c r="M5" s="257"/>
      <c r="N5" s="258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</row>
    <row r="6" spans="1:9" s="311" customFormat="1" ht="24" customHeight="1">
      <c r="A6" s="67" t="s">
        <v>247</v>
      </c>
      <c r="B6" s="309" t="s">
        <v>92</v>
      </c>
      <c r="C6" s="310" t="s">
        <v>93</v>
      </c>
      <c r="D6" s="67" t="s">
        <v>94</v>
      </c>
      <c r="E6" s="67" t="s">
        <v>32</v>
      </c>
      <c r="F6" s="67" t="s">
        <v>33</v>
      </c>
      <c r="G6" s="67" t="s">
        <v>34</v>
      </c>
      <c r="H6" s="67" t="s">
        <v>382</v>
      </c>
      <c r="I6" s="67" t="s">
        <v>886</v>
      </c>
    </row>
    <row r="7" spans="1:9" s="402" customFormat="1" ht="15.75" customHeight="1">
      <c r="A7" s="397" t="s">
        <v>248</v>
      </c>
      <c r="B7" s="398"/>
      <c r="C7" s="398"/>
      <c r="D7" s="398"/>
      <c r="E7" s="399"/>
      <c r="F7" s="399"/>
      <c r="G7" s="399"/>
      <c r="H7" s="400"/>
      <c r="I7" s="401">
        <f>SUM(I8:I12)</f>
        <v>11029.64</v>
      </c>
    </row>
    <row r="8" spans="1:9" s="386" customFormat="1" ht="17.25" customHeight="1">
      <c r="A8" s="381"/>
      <c r="B8" s="382"/>
      <c r="C8" s="382"/>
      <c r="D8" s="382"/>
      <c r="E8" s="383">
        <v>921</v>
      </c>
      <c r="F8" s="383">
        <v>92195</v>
      </c>
      <c r="G8" s="383">
        <v>4300</v>
      </c>
      <c r="H8" s="388" t="s">
        <v>473</v>
      </c>
      <c r="I8" s="385">
        <v>1100</v>
      </c>
    </row>
    <row r="9" spans="1:10" s="386" customFormat="1" ht="17.25" customHeight="1">
      <c r="A9" s="381"/>
      <c r="B9" s="382"/>
      <c r="C9" s="382"/>
      <c r="D9" s="382"/>
      <c r="E9" s="383">
        <v>900</v>
      </c>
      <c r="F9" s="383">
        <v>90004</v>
      </c>
      <c r="G9" s="383">
        <v>4170</v>
      </c>
      <c r="H9" s="388" t="s">
        <v>482</v>
      </c>
      <c r="I9" s="387">
        <v>2400</v>
      </c>
      <c r="J9"/>
    </row>
    <row r="10" spans="1:10" s="386" customFormat="1" ht="18" customHeight="1">
      <c r="A10" s="381"/>
      <c r="B10" s="382"/>
      <c r="C10" s="382"/>
      <c r="D10" s="382"/>
      <c r="E10" s="383">
        <v>900</v>
      </c>
      <c r="F10" s="383">
        <v>90004</v>
      </c>
      <c r="G10" s="383">
        <v>4210</v>
      </c>
      <c r="H10" s="396" t="s">
        <v>479</v>
      </c>
      <c r="I10" s="387">
        <v>1000</v>
      </c>
      <c r="J10"/>
    </row>
    <row r="11" spans="1:10" s="386" customFormat="1" ht="18" customHeight="1">
      <c r="A11" s="381"/>
      <c r="B11" s="382"/>
      <c r="C11" s="382"/>
      <c r="D11" s="382"/>
      <c r="E11" s="383">
        <v>600</v>
      </c>
      <c r="F11" s="383">
        <v>60017</v>
      </c>
      <c r="G11" s="383">
        <v>4210</v>
      </c>
      <c r="H11" s="396" t="s">
        <v>498</v>
      </c>
      <c r="I11" s="387">
        <v>4029.64</v>
      </c>
      <c r="J11"/>
    </row>
    <row r="12" spans="1:15" s="386" customFormat="1" ht="28.5" customHeight="1">
      <c r="A12" s="381"/>
      <c r="B12" s="382"/>
      <c r="C12" s="382"/>
      <c r="D12" s="382"/>
      <c r="E12" s="383">
        <v>754</v>
      </c>
      <c r="F12" s="383">
        <v>75412</v>
      </c>
      <c r="G12" s="383">
        <v>6230</v>
      </c>
      <c r="H12" s="388" t="s">
        <v>725</v>
      </c>
      <c r="I12" s="387">
        <v>2500</v>
      </c>
      <c r="L12" s="389"/>
      <c r="M12"/>
      <c r="N12" s="389"/>
      <c r="O12" s="389"/>
    </row>
    <row r="13" spans="1:9" s="403" customFormat="1" ht="18.75" customHeight="1">
      <c r="A13" s="397" t="s">
        <v>472</v>
      </c>
      <c r="B13" s="398"/>
      <c r="C13" s="398"/>
      <c r="D13" s="398"/>
      <c r="E13" s="399"/>
      <c r="F13" s="399"/>
      <c r="G13" s="399"/>
      <c r="H13" s="400"/>
      <c r="I13" s="401">
        <f>SUM(I14:I16)</f>
        <v>15553.67</v>
      </c>
    </row>
    <row r="14" spans="1:9" s="386" customFormat="1" ht="18.75" customHeight="1">
      <c r="A14" s="381"/>
      <c r="B14" s="382"/>
      <c r="C14" s="382"/>
      <c r="D14" s="382"/>
      <c r="E14" s="383">
        <v>921</v>
      </c>
      <c r="F14" s="383">
        <v>92195</v>
      </c>
      <c r="G14" s="383">
        <v>4300</v>
      </c>
      <c r="H14" s="388" t="s">
        <v>473</v>
      </c>
      <c r="I14" s="385">
        <v>1550</v>
      </c>
    </row>
    <row r="15" spans="1:11" s="386" customFormat="1" ht="24" customHeight="1">
      <c r="A15" s="381"/>
      <c r="B15" s="382"/>
      <c r="C15" s="382"/>
      <c r="D15" s="382"/>
      <c r="E15" s="383">
        <v>921</v>
      </c>
      <c r="F15" s="383">
        <v>92195</v>
      </c>
      <c r="G15" s="383">
        <v>6050</v>
      </c>
      <c r="H15" s="390" t="s">
        <v>726</v>
      </c>
      <c r="I15" s="387">
        <v>10003.67</v>
      </c>
      <c r="K15" s="386" t="s">
        <v>727</v>
      </c>
    </row>
    <row r="16" spans="1:9" s="386" customFormat="1" ht="27" customHeight="1">
      <c r="A16" s="381"/>
      <c r="B16" s="382"/>
      <c r="C16" s="382"/>
      <c r="D16" s="382"/>
      <c r="E16" s="383">
        <v>754</v>
      </c>
      <c r="F16" s="383">
        <v>75412</v>
      </c>
      <c r="G16" s="383">
        <v>6230</v>
      </c>
      <c r="H16" s="388" t="s">
        <v>725</v>
      </c>
      <c r="I16" s="387">
        <v>4000</v>
      </c>
    </row>
    <row r="17" spans="1:9" s="403" customFormat="1" ht="17.25" customHeight="1">
      <c r="A17" s="397" t="s">
        <v>249</v>
      </c>
      <c r="B17" s="398"/>
      <c r="C17" s="398"/>
      <c r="D17" s="398"/>
      <c r="E17" s="399"/>
      <c r="F17" s="399"/>
      <c r="G17" s="399"/>
      <c r="H17" s="400"/>
      <c r="I17" s="401">
        <f>SUM(I18:I21)</f>
        <v>13347.74</v>
      </c>
    </row>
    <row r="18" spans="1:9" ht="18" customHeight="1">
      <c r="A18" s="381"/>
      <c r="B18" s="382"/>
      <c r="C18" s="382"/>
      <c r="D18" s="382"/>
      <c r="E18" s="383">
        <v>921</v>
      </c>
      <c r="F18" s="383">
        <v>92195</v>
      </c>
      <c r="G18" s="383">
        <v>4300</v>
      </c>
      <c r="H18" s="388" t="s">
        <v>473</v>
      </c>
      <c r="I18" s="385">
        <v>3000</v>
      </c>
    </row>
    <row r="19" spans="1:9" ht="32.25" customHeight="1">
      <c r="A19" s="381"/>
      <c r="B19" s="382"/>
      <c r="C19" s="382"/>
      <c r="D19" s="382"/>
      <c r="E19" s="383">
        <v>921</v>
      </c>
      <c r="F19" s="383">
        <v>92195</v>
      </c>
      <c r="G19" s="383">
        <v>6050</v>
      </c>
      <c r="H19" s="393" t="s">
        <v>728</v>
      </c>
      <c r="I19" s="387">
        <v>5000</v>
      </c>
    </row>
    <row r="20" spans="1:9" ht="32.25" customHeight="1">
      <c r="A20" s="381"/>
      <c r="B20" s="382"/>
      <c r="C20" s="382"/>
      <c r="D20" s="382"/>
      <c r="E20" s="383">
        <v>921</v>
      </c>
      <c r="F20" s="383">
        <v>92195</v>
      </c>
      <c r="G20" s="383">
        <v>4210</v>
      </c>
      <c r="H20" s="444" t="s">
        <v>729</v>
      </c>
      <c r="I20" s="387">
        <v>2000</v>
      </c>
    </row>
    <row r="21" spans="1:9" ht="28.5" customHeight="1">
      <c r="A21" s="381"/>
      <c r="B21" s="382"/>
      <c r="C21" s="382"/>
      <c r="D21" s="382"/>
      <c r="E21" s="383">
        <v>754</v>
      </c>
      <c r="F21" s="383">
        <v>75412</v>
      </c>
      <c r="G21" s="383">
        <v>6230</v>
      </c>
      <c r="H21" s="388" t="s">
        <v>725</v>
      </c>
      <c r="I21" s="387">
        <v>3347.74</v>
      </c>
    </row>
    <row r="22" spans="1:9" s="402" customFormat="1" ht="18" customHeight="1">
      <c r="A22" s="578" t="s">
        <v>250</v>
      </c>
      <c r="B22" s="579"/>
      <c r="C22" s="579"/>
      <c r="D22" s="579"/>
      <c r="E22" s="580"/>
      <c r="F22" s="399"/>
      <c r="G22" s="399"/>
      <c r="H22" s="400"/>
      <c r="I22" s="401">
        <f>SUM(I23:I31)</f>
        <v>26957.199999999997</v>
      </c>
    </row>
    <row r="23" spans="1:9" ht="21" customHeight="1">
      <c r="A23" s="381"/>
      <c r="B23" s="382"/>
      <c r="C23" s="382"/>
      <c r="D23" s="382"/>
      <c r="E23" s="383">
        <v>921</v>
      </c>
      <c r="F23" s="383">
        <v>92195</v>
      </c>
      <c r="G23" s="383">
        <v>4300</v>
      </c>
      <c r="H23" s="393" t="s">
        <v>473</v>
      </c>
      <c r="I23" s="387">
        <v>2700</v>
      </c>
    </row>
    <row r="24" spans="1:9" ht="21" customHeight="1">
      <c r="A24" s="381"/>
      <c r="B24" s="382"/>
      <c r="C24" s="382"/>
      <c r="D24" s="382"/>
      <c r="E24" s="383">
        <v>900</v>
      </c>
      <c r="F24" s="383">
        <v>90004</v>
      </c>
      <c r="G24" s="383">
        <v>4170</v>
      </c>
      <c r="H24" s="393" t="s">
        <v>474</v>
      </c>
      <c r="I24" s="387">
        <v>2750</v>
      </c>
    </row>
    <row r="25" spans="1:9" ht="21.75" customHeight="1">
      <c r="A25" s="381"/>
      <c r="B25" s="382"/>
      <c r="C25" s="382"/>
      <c r="D25" s="382"/>
      <c r="E25" s="383">
        <v>900</v>
      </c>
      <c r="F25" s="383">
        <v>90004</v>
      </c>
      <c r="G25" s="383">
        <v>4210</v>
      </c>
      <c r="H25" s="393" t="s">
        <v>475</v>
      </c>
      <c r="I25" s="387">
        <v>1000</v>
      </c>
    </row>
    <row r="26" spans="1:9" ht="33" customHeight="1">
      <c r="A26" s="381"/>
      <c r="B26" s="382"/>
      <c r="C26" s="382"/>
      <c r="D26" s="382"/>
      <c r="E26" s="383">
        <v>921</v>
      </c>
      <c r="F26" s="383">
        <v>92195</v>
      </c>
      <c r="G26" s="383">
        <v>4170</v>
      </c>
      <c r="H26" s="393" t="s">
        <v>730</v>
      </c>
      <c r="I26" s="387">
        <v>450</v>
      </c>
    </row>
    <row r="27" spans="1:9" ht="18.75" customHeight="1">
      <c r="A27" s="381"/>
      <c r="B27" s="382"/>
      <c r="C27" s="382"/>
      <c r="D27" s="382"/>
      <c r="E27" s="383">
        <v>921</v>
      </c>
      <c r="F27" s="383">
        <v>92195</v>
      </c>
      <c r="G27" s="383">
        <v>6050</v>
      </c>
      <c r="H27" s="445" t="s">
        <v>683</v>
      </c>
      <c r="I27" s="387">
        <v>8000</v>
      </c>
    </row>
    <row r="28" spans="1:9" ht="18.75" customHeight="1">
      <c r="A28" s="381"/>
      <c r="B28" s="382"/>
      <c r="C28" s="382"/>
      <c r="D28" s="382"/>
      <c r="E28" s="391">
        <v>750</v>
      </c>
      <c r="F28" s="391">
        <v>75095</v>
      </c>
      <c r="G28" s="391">
        <v>4300</v>
      </c>
      <c r="H28" s="445" t="s">
        <v>500</v>
      </c>
      <c r="I28" s="387">
        <v>1000</v>
      </c>
    </row>
    <row r="29" spans="1:9" ht="18.75" customHeight="1">
      <c r="A29" s="381"/>
      <c r="B29" s="382"/>
      <c r="C29" s="382"/>
      <c r="D29" s="382"/>
      <c r="E29" s="383">
        <v>750</v>
      </c>
      <c r="F29" s="383">
        <v>75095</v>
      </c>
      <c r="G29" s="383">
        <v>4300</v>
      </c>
      <c r="H29" s="445" t="s">
        <v>731</v>
      </c>
      <c r="I29" s="387">
        <v>1500</v>
      </c>
    </row>
    <row r="30" spans="1:9" ht="18.75" customHeight="1">
      <c r="A30" s="381"/>
      <c r="B30" s="382"/>
      <c r="C30" s="382"/>
      <c r="D30" s="382"/>
      <c r="E30" s="383">
        <v>900</v>
      </c>
      <c r="F30" s="383">
        <v>90015</v>
      </c>
      <c r="G30" s="383">
        <v>6050</v>
      </c>
      <c r="H30" s="388" t="s">
        <v>732</v>
      </c>
      <c r="I30" s="387">
        <v>3980.94</v>
      </c>
    </row>
    <row r="31" spans="1:9" ht="29.25" customHeight="1">
      <c r="A31" s="381"/>
      <c r="B31" s="382"/>
      <c r="C31" s="382"/>
      <c r="D31" s="382"/>
      <c r="E31" s="383">
        <v>754</v>
      </c>
      <c r="F31" s="383">
        <v>75412</v>
      </c>
      <c r="G31" s="383">
        <v>6230</v>
      </c>
      <c r="H31" s="388" t="s">
        <v>725</v>
      </c>
      <c r="I31" s="387">
        <v>5576.26</v>
      </c>
    </row>
    <row r="32" spans="1:9" s="402" customFormat="1" ht="16.5" customHeight="1">
      <c r="A32" s="397" t="s">
        <v>251</v>
      </c>
      <c r="B32" s="398"/>
      <c r="C32" s="398"/>
      <c r="D32" s="398"/>
      <c r="E32" s="399"/>
      <c r="F32" s="399"/>
      <c r="G32" s="399"/>
      <c r="H32" s="400"/>
      <c r="I32" s="401">
        <f>SUM(I33:I37)</f>
        <v>11702.64</v>
      </c>
    </row>
    <row r="33" spans="1:9" ht="20.25" customHeight="1">
      <c r="A33" s="381"/>
      <c r="B33" s="382"/>
      <c r="C33" s="382"/>
      <c r="D33" s="382"/>
      <c r="E33" s="383">
        <v>921</v>
      </c>
      <c r="F33" s="383">
        <v>92195</v>
      </c>
      <c r="G33" s="383">
        <v>4300</v>
      </c>
      <c r="H33" s="393" t="s">
        <v>473</v>
      </c>
      <c r="I33" s="387">
        <v>2500</v>
      </c>
    </row>
    <row r="34" spans="1:9" ht="18.75" customHeight="1">
      <c r="A34" s="381"/>
      <c r="B34" s="382"/>
      <c r="C34" s="382"/>
      <c r="D34" s="382"/>
      <c r="E34" s="383">
        <v>900</v>
      </c>
      <c r="F34" s="383">
        <v>90004</v>
      </c>
      <c r="G34" s="383">
        <v>6060</v>
      </c>
      <c r="H34" s="393" t="s">
        <v>497</v>
      </c>
      <c r="I34" s="387">
        <v>4500</v>
      </c>
    </row>
    <row r="35" spans="1:9" ht="31.5" customHeight="1">
      <c r="A35" s="381"/>
      <c r="B35" s="382"/>
      <c r="C35" s="382"/>
      <c r="D35" s="382"/>
      <c r="E35" s="383">
        <v>921</v>
      </c>
      <c r="F35" s="383">
        <v>92195</v>
      </c>
      <c r="G35" s="383">
        <v>6050</v>
      </c>
      <c r="H35" s="388" t="s">
        <v>499</v>
      </c>
      <c r="I35" s="387">
        <v>2000</v>
      </c>
    </row>
    <row r="36" spans="1:9" ht="18" customHeight="1">
      <c r="A36" s="381"/>
      <c r="B36" s="382"/>
      <c r="C36" s="382"/>
      <c r="D36" s="382"/>
      <c r="E36" s="383">
        <v>754</v>
      </c>
      <c r="F36" s="383">
        <v>75412</v>
      </c>
      <c r="G36" s="383">
        <v>2820</v>
      </c>
      <c r="H36" s="445" t="s">
        <v>733</v>
      </c>
      <c r="I36" s="387">
        <v>500</v>
      </c>
    </row>
    <row r="37" spans="1:9" ht="27" customHeight="1">
      <c r="A37" s="381"/>
      <c r="B37" s="382"/>
      <c r="C37" s="382"/>
      <c r="D37" s="382"/>
      <c r="E37" s="383">
        <v>754</v>
      </c>
      <c r="F37" s="383">
        <v>75412</v>
      </c>
      <c r="G37" s="383">
        <v>6230</v>
      </c>
      <c r="H37" s="388" t="s">
        <v>725</v>
      </c>
      <c r="I37" s="392">
        <v>2202.64</v>
      </c>
    </row>
    <row r="38" spans="1:9" s="311" customFormat="1" ht="24" customHeight="1">
      <c r="A38" s="67" t="s">
        <v>247</v>
      </c>
      <c r="B38" s="309" t="s">
        <v>92</v>
      </c>
      <c r="C38" s="310" t="s">
        <v>93</v>
      </c>
      <c r="D38" s="67" t="s">
        <v>94</v>
      </c>
      <c r="E38" s="67" t="s">
        <v>32</v>
      </c>
      <c r="F38" s="67" t="s">
        <v>33</v>
      </c>
      <c r="G38" s="67" t="s">
        <v>34</v>
      </c>
      <c r="H38" s="67" t="s">
        <v>382</v>
      </c>
      <c r="I38" s="67" t="s">
        <v>886</v>
      </c>
    </row>
    <row r="39" spans="1:9" s="402" customFormat="1" ht="15" customHeight="1">
      <c r="A39" s="397" t="s">
        <v>252</v>
      </c>
      <c r="B39" s="398"/>
      <c r="C39" s="398"/>
      <c r="D39" s="398"/>
      <c r="E39" s="399"/>
      <c r="F39" s="399"/>
      <c r="G39" s="399"/>
      <c r="H39" s="404"/>
      <c r="I39" s="401">
        <f>SUM(I40:I47)</f>
        <v>31256.89</v>
      </c>
    </row>
    <row r="40" spans="1:9" ht="18" customHeight="1">
      <c r="A40" s="381"/>
      <c r="B40" s="382"/>
      <c r="C40" s="382"/>
      <c r="D40" s="382"/>
      <c r="E40" s="383">
        <v>921</v>
      </c>
      <c r="F40" s="383">
        <v>92195</v>
      </c>
      <c r="G40" s="383">
        <v>4300</v>
      </c>
      <c r="H40" s="393" t="s">
        <v>473</v>
      </c>
      <c r="I40" s="387">
        <v>3100</v>
      </c>
    </row>
    <row r="41" spans="1:9" ht="18" customHeight="1">
      <c r="A41" s="381"/>
      <c r="B41" s="382"/>
      <c r="C41" s="382"/>
      <c r="D41" s="382"/>
      <c r="E41" s="383">
        <v>900</v>
      </c>
      <c r="F41" s="383">
        <v>90004</v>
      </c>
      <c r="G41" s="383">
        <v>4170</v>
      </c>
      <c r="H41" s="393" t="s">
        <v>474</v>
      </c>
      <c r="I41" s="387">
        <v>2500</v>
      </c>
    </row>
    <row r="42" spans="1:9" ht="18" customHeight="1">
      <c r="A42" s="381"/>
      <c r="B42" s="382"/>
      <c r="C42" s="382"/>
      <c r="D42" s="382"/>
      <c r="E42" s="383">
        <v>900</v>
      </c>
      <c r="F42" s="383">
        <v>90004</v>
      </c>
      <c r="G42" s="383">
        <v>4210</v>
      </c>
      <c r="H42" s="393" t="s">
        <v>477</v>
      </c>
      <c r="I42" s="387">
        <v>1200</v>
      </c>
    </row>
    <row r="43" spans="1:9" ht="18" customHeight="1">
      <c r="A43" s="381"/>
      <c r="B43" s="382"/>
      <c r="C43" s="382"/>
      <c r="D43" s="382"/>
      <c r="E43" s="383">
        <v>921</v>
      </c>
      <c r="F43" s="383">
        <v>92195</v>
      </c>
      <c r="G43" s="383">
        <v>4170</v>
      </c>
      <c r="H43" s="393" t="s">
        <v>476</v>
      </c>
      <c r="I43" s="387">
        <v>400</v>
      </c>
    </row>
    <row r="44" spans="1:9" ht="18" customHeight="1">
      <c r="A44" s="381"/>
      <c r="B44" s="382"/>
      <c r="C44" s="382"/>
      <c r="D44" s="382"/>
      <c r="E44" s="383">
        <v>921</v>
      </c>
      <c r="F44" s="383">
        <v>92195</v>
      </c>
      <c r="G44" s="383">
        <v>4210</v>
      </c>
      <c r="H44" s="393" t="s">
        <v>734</v>
      </c>
      <c r="I44" s="387">
        <v>300</v>
      </c>
    </row>
    <row r="45" spans="1:9" ht="18" customHeight="1">
      <c r="A45" s="381"/>
      <c r="B45" s="382"/>
      <c r="C45" s="382"/>
      <c r="D45" s="382"/>
      <c r="E45" s="383">
        <v>921</v>
      </c>
      <c r="F45" s="383">
        <v>92109</v>
      </c>
      <c r="G45" s="383">
        <v>4210</v>
      </c>
      <c r="H45" s="446" t="s">
        <v>478</v>
      </c>
      <c r="I45" s="387">
        <v>1256.89</v>
      </c>
    </row>
    <row r="46" spans="1:9" ht="18" customHeight="1">
      <c r="A46" s="381"/>
      <c r="B46" s="382"/>
      <c r="C46" s="382"/>
      <c r="D46" s="382"/>
      <c r="E46" s="383">
        <v>926</v>
      </c>
      <c r="F46" s="383">
        <v>92605</v>
      </c>
      <c r="G46" s="383">
        <v>6050</v>
      </c>
      <c r="H46" s="393" t="s">
        <v>735</v>
      </c>
      <c r="I46" s="387">
        <v>16300</v>
      </c>
    </row>
    <row r="47" spans="1:9" ht="31.5" customHeight="1">
      <c r="A47" s="381"/>
      <c r="B47" s="382"/>
      <c r="C47" s="382"/>
      <c r="D47" s="382"/>
      <c r="E47" s="383">
        <v>754</v>
      </c>
      <c r="F47" s="383">
        <v>75412</v>
      </c>
      <c r="G47" s="383">
        <v>6230</v>
      </c>
      <c r="H47" s="388" t="s">
        <v>725</v>
      </c>
      <c r="I47" s="387">
        <v>6200</v>
      </c>
    </row>
    <row r="48" spans="1:9" s="402" customFormat="1" ht="15" customHeight="1">
      <c r="A48" s="397" t="s">
        <v>253</v>
      </c>
      <c r="B48" s="398"/>
      <c r="C48" s="398"/>
      <c r="D48" s="398"/>
      <c r="E48" s="399"/>
      <c r="F48" s="399"/>
      <c r="G48" s="399"/>
      <c r="H48" s="405"/>
      <c r="I48" s="401">
        <f>SUM(I49:I53)</f>
        <v>19068.2</v>
      </c>
    </row>
    <row r="49" spans="1:9" ht="18" customHeight="1">
      <c r="A49" s="381"/>
      <c r="B49" s="382"/>
      <c r="C49" s="382"/>
      <c r="D49" s="382"/>
      <c r="E49" s="383">
        <v>921</v>
      </c>
      <c r="F49" s="383">
        <v>92195</v>
      </c>
      <c r="G49" s="383">
        <v>4300</v>
      </c>
      <c r="H49" s="393" t="s">
        <v>473</v>
      </c>
      <c r="I49" s="387">
        <v>4300</v>
      </c>
    </row>
    <row r="50" spans="1:9" ht="20.25" customHeight="1">
      <c r="A50" s="381"/>
      <c r="B50" s="382"/>
      <c r="C50" s="382"/>
      <c r="D50" s="382"/>
      <c r="E50" s="383">
        <v>900</v>
      </c>
      <c r="F50" s="383">
        <v>90004</v>
      </c>
      <c r="G50" s="383">
        <v>4170</v>
      </c>
      <c r="H50" s="393" t="s">
        <v>474</v>
      </c>
      <c r="I50" s="387">
        <v>2000</v>
      </c>
    </row>
    <row r="51" spans="1:9" ht="18" customHeight="1">
      <c r="A51" s="381"/>
      <c r="B51" s="382"/>
      <c r="C51" s="382"/>
      <c r="D51" s="382"/>
      <c r="E51" s="383">
        <v>900</v>
      </c>
      <c r="F51" s="383">
        <v>90004</v>
      </c>
      <c r="G51" s="383">
        <v>4210</v>
      </c>
      <c r="H51" s="396" t="s">
        <v>479</v>
      </c>
      <c r="I51" s="387">
        <v>500</v>
      </c>
    </row>
    <row r="52" spans="1:9" ht="16.5" customHeight="1">
      <c r="A52" s="381"/>
      <c r="B52" s="382"/>
      <c r="C52" s="382"/>
      <c r="D52" s="382"/>
      <c r="E52" s="383">
        <v>921</v>
      </c>
      <c r="F52" s="383">
        <v>92195</v>
      </c>
      <c r="G52" s="383">
        <v>6050</v>
      </c>
      <c r="H52" s="393" t="s">
        <v>736</v>
      </c>
      <c r="I52" s="387">
        <v>10268.2</v>
      </c>
    </row>
    <row r="53" spans="1:9" ht="28.5" customHeight="1">
      <c r="A53" s="381"/>
      <c r="B53" s="382"/>
      <c r="C53" s="382"/>
      <c r="D53" s="382"/>
      <c r="E53" s="383">
        <v>754</v>
      </c>
      <c r="F53" s="383">
        <v>75412</v>
      </c>
      <c r="G53" s="383">
        <v>6230</v>
      </c>
      <c r="H53" s="388" t="s">
        <v>725</v>
      </c>
      <c r="I53" s="385">
        <v>2000</v>
      </c>
    </row>
    <row r="54" spans="1:9" ht="18" customHeight="1">
      <c r="A54" s="381" t="s">
        <v>254</v>
      </c>
      <c r="B54" s="382"/>
      <c r="C54" s="382"/>
      <c r="D54" s="382"/>
      <c r="E54" s="383"/>
      <c r="F54" s="383"/>
      <c r="G54" s="383"/>
      <c r="H54" s="394"/>
      <c r="I54" s="384">
        <f>SUM(I55:I62)</f>
        <v>13347.74</v>
      </c>
    </row>
    <row r="55" spans="1:9" ht="18" customHeight="1">
      <c r="A55" s="381"/>
      <c r="B55" s="382"/>
      <c r="C55" s="382"/>
      <c r="D55" s="382"/>
      <c r="E55" s="383">
        <v>921</v>
      </c>
      <c r="F55" s="383">
        <v>92195</v>
      </c>
      <c r="G55" s="383">
        <v>4300</v>
      </c>
      <c r="H55" s="393" t="s">
        <v>473</v>
      </c>
      <c r="I55" s="387">
        <v>900</v>
      </c>
    </row>
    <row r="56" spans="1:9" ht="18" customHeight="1">
      <c r="A56" s="381"/>
      <c r="B56" s="382"/>
      <c r="C56" s="382"/>
      <c r="D56" s="382"/>
      <c r="E56" s="383">
        <v>900</v>
      </c>
      <c r="F56" s="383">
        <v>90004</v>
      </c>
      <c r="G56" s="383">
        <v>4170</v>
      </c>
      <c r="H56" s="393" t="s">
        <v>474</v>
      </c>
      <c r="I56" s="387">
        <v>1500</v>
      </c>
    </row>
    <row r="57" spans="1:9" ht="18" customHeight="1">
      <c r="A57" s="381"/>
      <c r="B57" s="382"/>
      <c r="C57" s="382"/>
      <c r="D57" s="382"/>
      <c r="E57" s="383">
        <v>900</v>
      </c>
      <c r="F57" s="383">
        <v>90004</v>
      </c>
      <c r="G57" s="383">
        <v>4210</v>
      </c>
      <c r="H57" s="396" t="s">
        <v>479</v>
      </c>
      <c r="I57" s="387">
        <v>1000</v>
      </c>
    </row>
    <row r="58" spans="1:9" ht="18" customHeight="1">
      <c r="A58" s="381"/>
      <c r="B58" s="382"/>
      <c r="C58" s="382"/>
      <c r="D58" s="382"/>
      <c r="E58" s="383">
        <v>921</v>
      </c>
      <c r="F58" s="383">
        <v>92195</v>
      </c>
      <c r="G58" s="383">
        <v>4170</v>
      </c>
      <c r="H58" s="393" t="s">
        <v>737</v>
      </c>
      <c r="I58" s="387">
        <v>400</v>
      </c>
    </row>
    <row r="59" spans="1:9" ht="18" customHeight="1">
      <c r="A59" s="381"/>
      <c r="B59" s="382"/>
      <c r="C59" s="382"/>
      <c r="D59" s="382"/>
      <c r="E59" s="383">
        <v>921</v>
      </c>
      <c r="F59" s="383">
        <v>92195</v>
      </c>
      <c r="G59" s="383">
        <v>4210</v>
      </c>
      <c r="H59" s="393" t="s">
        <v>738</v>
      </c>
      <c r="I59" s="387">
        <v>500</v>
      </c>
    </row>
    <row r="60" spans="1:9" ht="18" customHeight="1">
      <c r="A60" s="381"/>
      <c r="B60" s="382"/>
      <c r="C60" s="382"/>
      <c r="D60" s="382"/>
      <c r="E60" s="383">
        <v>926</v>
      </c>
      <c r="F60" s="383">
        <v>92605</v>
      </c>
      <c r="G60" s="383">
        <v>6050</v>
      </c>
      <c r="H60" s="393" t="s">
        <v>735</v>
      </c>
      <c r="I60" s="387">
        <v>6000</v>
      </c>
    </row>
    <row r="61" spans="1:9" ht="18" customHeight="1">
      <c r="A61" s="381"/>
      <c r="B61" s="382"/>
      <c r="C61" s="382"/>
      <c r="D61" s="382"/>
      <c r="E61" s="383">
        <v>754</v>
      </c>
      <c r="F61" s="383">
        <v>75412</v>
      </c>
      <c r="G61" s="383">
        <v>2820</v>
      </c>
      <c r="H61" s="445" t="s">
        <v>733</v>
      </c>
      <c r="I61" s="387">
        <v>547</v>
      </c>
    </row>
    <row r="62" spans="1:9" ht="30" customHeight="1">
      <c r="A62" s="381"/>
      <c r="B62" s="382"/>
      <c r="C62" s="382"/>
      <c r="D62" s="382"/>
      <c r="E62" s="383">
        <v>754</v>
      </c>
      <c r="F62" s="383">
        <v>75412</v>
      </c>
      <c r="G62" s="383">
        <v>6230</v>
      </c>
      <c r="H62" s="388" t="s">
        <v>725</v>
      </c>
      <c r="I62" s="387">
        <v>2500.74</v>
      </c>
    </row>
    <row r="63" spans="1:9" s="402" customFormat="1" ht="17.25" customHeight="1">
      <c r="A63" s="397" t="s">
        <v>255</v>
      </c>
      <c r="B63" s="398"/>
      <c r="C63" s="398"/>
      <c r="D63" s="398"/>
      <c r="E63" s="399"/>
      <c r="F63" s="399"/>
      <c r="G63" s="399"/>
      <c r="H63" s="405"/>
      <c r="I63" s="401">
        <f>SUM(I64:I69)</f>
        <v>18731.7</v>
      </c>
    </row>
    <row r="64" spans="1:9" ht="18" customHeight="1">
      <c r="A64" s="381"/>
      <c r="B64" s="382"/>
      <c r="C64" s="382"/>
      <c r="D64" s="382"/>
      <c r="E64" s="383">
        <v>926</v>
      </c>
      <c r="F64" s="383">
        <v>92605</v>
      </c>
      <c r="G64" s="383">
        <v>4210</v>
      </c>
      <c r="H64" s="396" t="s">
        <v>739</v>
      </c>
      <c r="I64" s="387">
        <v>5000</v>
      </c>
    </row>
    <row r="65" spans="1:9" ht="18" customHeight="1">
      <c r="A65" s="381"/>
      <c r="B65" s="382"/>
      <c r="C65" s="382"/>
      <c r="D65" s="382"/>
      <c r="E65" s="391">
        <v>921</v>
      </c>
      <c r="F65" s="391">
        <v>92195</v>
      </c>
      <c r="G65" s="391">
        <v>4210</v>
      </c>
      <c r="H65" s="445" t="s">
        <v>740</v>
      </c>
      <c r="I65" s="387">
        <v>3831.7</v>
      </c>
    </row>
    <row r="66" spans="1:9" ht="18" customHeight="1">
      <c r="A66" s="381"/>
      <c r="B66" s="382"/>
      <c r="C66" s="382"/>
      <c r="D66" s="382"/>
      <c r="E66" s="383">
        <v>921</v>
      </c>
      <c r="F66" s="383">
        <v>92195</v>
      </c>
      <c r="G66" s="383">
        <v>4170</v>
      </c>
      <c r="H66" s="393" t="s">
        <v>741</v>
      </c>
      <c r="I66" s="387">
        <v>400</v>
      </c>
    </row>
    <row r="67" spans="1:9" ht="18" customHeight="1">
      <c r="A67" s="381"/>
      <c r="B67" s="382"/>
      <c r="C67" s="382"/>
      <c r="D67" s="382"/>
      <c r="E67" s="383">
        <v>900</v>
      </c>
      <c r="F67" s="383">
        <v>90004</v>
      </c>
      <c r="G67" s="383">
        <v>4210</v>
      </c>
      <c r="H67" s="396" t="s">
        <v>482</v>
      </c>
      <c r="I67" s="387">
        <v>1000</v>
      </c>
    </row>
    <row r="68" spans="1:9" ht="18" customHeight="1">
      <c r="A68" s="381"/>
      <c r="B68" s="382"/>
      <c r="C68" s="382"/>
      <c r="D68" s="382"/>
      <c r="E68" s="383">
        <v>600</v>
      </c>
      <c r="F68" s="383">
        <v>60017</v>
      </c>
      <c r="G68" s="383">
        <v>4210</v>
      </c>
      <c r="H68" s="396" t="s">
        <v>504</v>
      </c>
      <c r="I68" s="387">
        <v>4500</v>
      </c>
    </row>
    <row r="69" spans="1:9" ht="30.75" customHeight="1">
      <c r="A69" s="381"/>
      <c r="B69" s="382"/>
      <c r="C69" s="382"/>
      <c r="D69" s="382"/>
      <c r="E69" s="383">
        <v>754</v>
      </c>
      <c r="F69" s="383">
        <v>75412</v>
      </c>
      <c r="G69" s="383">
        <v>6230</v>
      </c>
      <c r="H69" s="388" t="s">
        <v>725</v>
      </c>
      <c r="I69" s="387">
        <v>4000</v>
      </c>
    </row>
    <row r="70" spans="1:9" s="402" customFormat="1" ht="15.75" customHeight="1">
      <c r="A70" s="397" t="s">
        <v>480</v>
      </c>
      <c r="B70" s="398"/>
      <c r="C70" s="398"/>
      <c r="D70" s="398"/>
      <c r="E70" s="399"/>
      <c r="F70" s="399"/>
      <c r="G70" s="399"/>
      <c r="H70" s="405"/>
      <c r="I70" s="401">
        <f>SUM(I71:I75)</f>
        <v>13123.41</v>
      </c>
    </row>
    <row r="71" spans="1:9" ht="18" customHeight="1">
      <c r="A71" s="381"/>
      <c r="B71" s="382"/>
      <c r="C71" s="382"/>
      <c r="D71" s="382"/>
      <c r="E71" s="383">
        <v>921</v>
      </c>
      <c r="F71" s="383">
        <v>92195</v>
      </c>
      <c r="G71" s="383">
        <v>4300</v>
      </c>
      <c r="H71" s="393" t="s">
        <v>473</v>
      </c>
      <c r="I71" s="387">
        <v>3000</v>
      </c>
    </row>
    <row r="72" spans="1:9" ht="18" customHeight="1">
      <c r="A72" s="381"/>
      <c r="B72" s="382"/>
      <c r="C72" s="382"/>
      <c r="D72" s="382"/>
      <c r="E72" s="383">
        <v>754</v>
      </c>
      <c r="F72" s="383">
        <v>75412</v>
      </c>
      <c r="G72" s="383">
        <v>2820</v>
      </c>
      <c r="H72" s="396" t="s">
        <v>733</v>
      </c>
      <c r="I72" s="387">
        <v>500</v>
      </c>
    </row>
    <row r="73" spans="1:9" ht="18" customHeight="1">
      <c r="A73" s="381"/>
      <c r="B73" s="382"/>
      <c r="C73" s="382"/>
      <c r="D73" s="382"/>
      <c r="E73" s="383">
        <v>900</v>
      </c>
      <c r="F73" s="383">
        <v>90015</v>
      </c>
      <c r="G73" s="383">
        <v>6050</v>
      </c>
      <c r="H73" s="393" t="s">
        <v>742</v>
      </c>
      <c r="I73" s="387">
        <v>8323.41</v>
      </c>
    </row>
    <row r="74" spans="1:9" ht="18" customHeight="1">
      <c r="A74" s="381"/>
      <c r="B74" s="382"/>
      <c r="C74" s="382"/>
      <c r="D74" s="382"/>
      <c r="E74" s="383">
        <v>921</v>
      </c>
      <c r="F74" s="383">
        <v>92109</v>
      </c>
      <c r="G74" s="383">
        <v>4210</v>
      </c>
      <c r="H74" s="393" t="s">
        <v>505</v>
      </c>
      <c r="I74" s="387">
        <v>300</v>
      </c>
    </row>
    <row r="75" spans="1:9" ht="31.5" customHeight="1">
      <c r="A75" s="381"/>
      <c r="B75" s="382"/>
      <c r="C75" s="382"/>
      <c r="D75" s="382"/>
      <c r="E75" s="383">
        <v>754</v>
      </c>
      <c r="F75" s="383">
        <v>75412</v>
      </c>
      <c r="G75" s="383">
        <v>6230</v>
      </c>
      <c r="H75" s="388" t="s">
        <v>725</v>
      </c>
      <c r="I75" s="387">
        <v>1000</v>
      </c>
    </row>
    <row r="76" spans="1:9" s="402" customFormat="1" ht="15.75" customHeight="1">
      <c r="A76" s="397" t="s">
        <v>256</v>
      </c>
      <c r="B76" s="398"/>
      <c r="C76" s="398"/>
      <c r="D76" s="398"/>
      <c r="E76" s="399"/>
      <c r="F76" s="399"/>
      <c r="G76" s="399"/>
      <c r="H76" s="405"/>
      <c r="I76" s="401">
        <f>SUM(I77:I87)</f>
        <v>37388.619999999995</v>
      </c>
    </row>
    <row r="77" spans="1:9" ht="18" customHeight="1">
      <c r="A77" s="381"/>
      <c r="B77" s="382"/>
      <c r="C77" s="382"/>
      <c r="D77" s="382"/>
      <c r="E77" s="383">
        <v>921</v>
      </c>
      <c r="F77" s="383">
        <v>92195</v>
      </c>
      <c r="G77" s="383">
        <v>4300</v>
      </c>
      <c r="H77" s="393" t="s">
        <v>473</v>
      </c>
      <c r="I77" s="387">
        <v>2888.62</v>
      </c>
    </row>
    <row r="78" spans="1:9" ht="18" customHeight="1">
      <c r="A78" s="381"/>
      <c r="B78" s="382"/>
      <c r="C78" s="382"/>
      <c r="D78" s="382"/>
      <c r="E78" s="383">
        <v>921</v>
      </c>
      <c r="F78" s="383">
        <v>92195</v>
      </c>
      <c r="G78" s="383">
        <v>4210</v>
      </c>
      <c r="H78" s="393" t="s">
        <v>743</v>
      </c>
      <c r="I78" s="387">
        <v>1000</v>
      </c>
    </row>
    <row r="79" spans="1:9" ht="18" customHeight="1">
      <c r="A79" s="381"/>
      <c r="B79" s="382"/>
      <c r="C79" s="382"/>
      <c r="D79" s="382"/>
      <c r="E79" s="383">
        <v>900</v>
      </c>
      <c r="F79" s="383">
        <v>90004</v>
      </c>
      <c r="G79" s="383">
        <v>4300</v>
      </c>
      <c r="H79" s="393" t="s">
        <v>474</v>
      </c>
      <c r="I79" s="387">
        <v>1000</v>
      </c>
    </row>
    <row r="80" spans="1:11" ht="18" customHeight="1">
      <c r="A80" s="381"/>
      <c r="B80" s="382"/>
      <c r="C80" s="382"/>
      <c r="D80" s="382"/>
      <c r="E80" s="383">
        <v>921</v>
      </c>
      <c r="F80" s="383">
        <v>92195</v>
      </c>
      <c r="G80" s="383">
        <v>6050</v>
      </c>
      <c r="H80" s="396" t="s">
        <v>501</v>
      </c>
      <c r="I80" s="387">
        <v>3100</v>
      </c>
      <c r="J80" s="395"/>
      <c r="K80" s="395"/>
    </row>
    <row r="81" spans="1:9" s="311" customFormat="1" ht="24" customHeight="1">
      <c r="A81" s="67" t="s">
        <v>247</v>
      </c>
      <c r="B81" s="309" t="s">
        <v>92</v>
      </c>
      <c r="C81" s="310" t="s">
        <v>93</v>
      </c>
      <c r="D81" s="67" t="s">
        <v>94</v>
      </c>
      <c r="E81" s="67" t="s">
        <v>32</v>
      </c>
      <c r="F81" s="67" t="s">
        <v>33</v>
      </c>
      <c r="G81" s="67" t="s">
        <v>34</v>
      </c>
      <c r="H81" s="67" t="s">
        <v>382</v>
      </c>
      <c r="I81" s="67" t="s">
        <v>886</v>
      </c>
    </row>
    <row r="82" spans="1:10" ht="29.25" customHeight="1">
      <c r="A82" s="381"/>
      <c r="B82" s="382"/>
      <c r="C82" s="382"/>
      <c r="D82" s="382"/>
      <c r="E82" s="383">
        <v>921</v>
      </c>
      <c r="F82" s="383">
        <v>92195</v>
      </c>
      <c r="G82" s="383">
        <v>4170</v>
      </c>
      <c r="H82" s="388" t="s">
        <v>481</v>
      </c>
      <c r="I82" s="387">
        <v>900</v>
      </c>
      <c r="J82" s="386"/>
    </row>
    <row r="83" spans="1:10" ht="18" customHeight="1">
      <c r="A83" s="381"/>
      <c r="B83" s="382"/>
      <c r="C83" s="382"/>
      <c r="D83" s="382"/>
      <c r="E83" s="383">
        <v>921</v>
      </c>
      <c r="F83" s="383">
        <v>92195</v>
      </c>
      <c r="G83" s="383">
        <v>6050</v>
      </c>
      <c r="H83" s="393" t="s">
        <v>744</v>
      </c>
      <c r="I83" s="387">
        <v>1500</v>
      </c>
      <c r="J83" s="386"/>
    </row>
    <row r="84" spans="1:9" ht="18" customHeight="1">
      <c r="A84" s="381"/>
      <c r="B84" s="382"/>
      <c r="C84" s="382"/>
      <c r="D84" s="382"/>
      <c r="E84" s="383">
        <v>600</v>
      </c>
      <c r="F84" s="383">
        <v>60004</v>
      </c>
      <c r="G84" s="383">
        <v>6050</v>
      </c>
      <c r="H84" s="393" t="s">
        <v>745</v>
      </c>
      <c r="I84" s="387">
        <v>5000</v>
      </c>
    </row>
    <row r="85" spans="1:11" ht="18" customHeight="1">
      <c r="A85" s="381"/>
      <c r="B85" s="382"/>
      <c r="C85" s="382"/>
      <c r="D85" s="382"/>
      <c r="E85" s="383">
        <v>926</v>
      </c>
      <c r="F85" s="383">
        <v>92601</v>
      </c>
      <c r="G85" s="383">
        <v>6050</v>
      </c>
      <c r="H85" s="390" t="s">
        <v>502</v>
      </c>
      <c r="I85" s="387">
        <v>8000</v>
      </c>
      <c r="K85" s="395"/>
    </row>
    <row r="86" spans="1:11" ht="18" customHeight="1">
      <c r="A86" s="381"/>
      <c r="B86" s="382"/>
      <c r="C86" s="382"/>
      <c r="D86" s="382"/>
      <c r="E86" s="383">
        <v>600</v>
      </c>
      <c r="F86" s="383">
        <v>60017</v>
      </c>
      <c r="G86" s="383">
        <v>4210</v>
      </c>
      <c r="H86" s="445" t="s">
        <v>746</v>
      </c>
      <c r="I86" s="387">
        <v>6000</v>
      </c>
      <c r="K86" s="395"/>
    </row>
    <row r="87" spans="1:9" ht="32.25" customHeight="1">
      <c r="A87" s="381"/>
      <c r="B87" s="382"/>
      <c r="C87" s="382"/>
      <c r="D87" s="382"/>
      <c r="E87" s="383">
        <v>754</v>
      </c>
      <c r="F87" s="383">
        <v>75412</v>
      </c>
      <c r="G87" s="383">
        <v>6230</v>
      </c>
      <c r="H87" s="388" t="s">
        <v>725</v>
      </c>
      <c r="I87" s="387">
        <v>8000</v>
      </c>
    </row>
    <row r="88" spans="1:9" s="402" customFormat="1" ht="18" customHeight="1">
      <c r="A88" s="397" t="s">
        <v>257</v>
      </c>
      <c r="B88" s="398"/>
      <c r="C88" s="398"/>
      <c r="D88" s="398"/>
      <c r="E88" s="399"/>
      <c r="F88" s="399"/>
      <c r="G88" s="399"/>
      <c r="H88" s="405"/>
      <c r="I88" s="401">
        <f>SUM(I89:I92)</f>
        <v>13497.29</v>
      </c>
    </row>
    <row r="89" spans="1:9" ht="18" customHeight="1">
      <c r="A89" s="381"/>
      <c r="B89" s="382"/>
      <c r="C89" s="382"/>
      <c r="D89" s="382"/>
      <c r="E89" s="383">
        <v>921</v>
      </c>
      <c r="F89" s="383">
        <v>92195</v>
      </c>
      <c r="G89" s="383">
        <v>4300</v>
      </c>
      <c r="H89" s="393" t="s">
        <v>473</v>
      </c>
      <c r="I89" s="387">
        <v>1500</v>
      </c>
    </row>
    <row r="90" spans="1:9" ht="18" customHeight="1">
      <c r="A90" s="381"/>
      <c r="B90" s="382"/>
      <c r="C90" s="382"/>
      <c r="D90" s="382"/>
      <c r="E90" s="383">
        <v>900</v>
      </c>
      <c r="F90" s="383">
        <v>90004</v>
      </c>
      <c r="G90" s="383">
        <v>4300</v>
      </c>
      <c r="H90" s="388" t="s">
        <v>474</v>
      </c>
      <c r="I90" s="387">
        <v>1000</v>
      </c>
    </row>
    <row r="91" spans="1:9" ht="18" customHeight="1">
      <c r="A91" s="381"/>
      <c r="B91" s="382"/>
      <c r="C91" s="382"/>
      <c r="D91" s="382"/>
      <c r="E91" s="383">
        <v>921</v>
      </c>
      <c r="F91" s="383">
        <v>92195</v>
      </c>
      <c r="G91" s="383">
        <v>4270</v>
      </c>
      <c r="H91" s="393" t="s">
        <v>747</v>
      </c>
      <c r="I91" s="387">
        <v>9050.29</v>
      </c>
    </row>
    <row r="92" spans="1:9" ht="31.5" customHeight="1">
      <c r="A92" s="381"/>
      <c r="B92" s="382"/>
      <c r="C92" s="382"/>
      <c r="D92" s="382"/>
      <c r="E92" s="383">
        <v>754</v>
      </c>
      <c r="F92" s="383">
        <v>75412</v>
      </c>
      <c r="G92" s="383">
        <v>6230</v>
      </c>
      <c r="H92" s="388" t="s">
        <v>725</v>
      </c>
      <c r="I92" s="387">
        <v>1947</v>
      </c>
    </row>
    <row r="93" spans="1:9" s="402" customFormat="1" ht="17.25" customHeight="1">
      <c r="A93" s="397" t="s">
        <v>483</v>
      </c>
      <c r="B93" s="398"/>
      <c r="C93" s="398"/>
      <c r="D93" s="398"/>
      <c r="E93" s="399"/>
      <c r="F93" s="399"/>
      <c r="G93" s="399"/>
      <c r="H93" s="405"/>
      <c r="I93" s="401">
        <f>SUM(I94:I98)</f>
        <v>36977.35</v>
      </c>
    </row>
    <row r="94" spans="1:9" ht="19.5" customHeight="1">
      <c r="A94" s="381"/>
      <c r="B94" s="382"/>
      <c r="C94" s="382"/>
      <c r="D94" s="382"/>
      <c r="E94" s="383">
        <v>921</v>
      </c>
      <c r="F94" s="383">
        <v>92195</v>
      </c>
      <c r="G94" s="383">
        <v>4300</v>
      </c>
      <c r="H94" s="393" t="s">
        <v>473</v>
      </c>
      <c r="I94" s="387">
        <v>3477</v>
      </c>
    </row>
    <row r="95" spans="1:9" ht="30" customHeight="1">
      <c r="A95" s="381"/>
      <c r="B95" s="382"/>
      <c r="C95" s="382"/>
      <c r="D95" s="382"/>
      <c r="E95" s="383">
        <v>801</v>
      </c>
      <c r="F95" s="383">
        <v>80101</v>
      </c>
      <c r="G95" s="383">
        <v>6050</v>
      </c>
      <c r="H95" s="393" t="s">
        <v>658</v>
      </c>
      <c r="I95" s="387">
        <v>6000</v>
      </c>
    </row>
    <row r="96" spans="1:10" ht="19.5" customHeight="1">
      <c r="A96" s="381"/>
      <c r="B96" s="382"/>
      <c r="C96" s="382"/>
      <c r="D96" s="382"/>
      <c r="E96" s="383">
        <v>921</v>
      </c>
      <c r="F96" s="383">
        <v>92195</v>
      </c>
      <c r="G96" s="383">
        <v>4300</v>
      </c>
      <c r="H96" s="396" t="s">
        <v>748</v>
      </c>
      <c r="I96" s="387">
        <v>500</v>
      </c>
      <c r="J96" s="386"/>
    </row>
    <row r="97" spans="1:9" ht="28.5" customHeight="1">
      <c r="A97" s="381"/>
      <c r="B97" s="382"/>
      <c r="C97" s="382"/>
      <c r="D97" s="382"/>
      <c r="E97" s="383">
        <v>926</v>
      </c>
      <c r="F97" s="383">
        <v>92601</v>
      </c>
      <c r="G97" s="383">
        <v>6050</v>
      </c>
      <c r="H97" s="393" t="s">
        <v>749</v>
      </c>
      <c r="I97" s="387">
        <v>19000.35</v>
      </c>
    </row>
    <row r="98" spans="1:9" ht="28.5" customHeight="1">
      <c r="A98" s="381"/>
      <c r="B98" s="382"/>
      <c r="C98" s="382"/>
      <c r="D98" s="382"/>
      <c r="E98" s="383">
        <v>754</v>
      </c>
      <c r="F98" s="383">
        <v>75412</v>
      </c>
      <c r="G98" s="383">
        <v>6230</v>
      </c>
      <c r="H98" s="390" t="s">
        <v>725</v>
      </c>
      <c r="I98" s="387">
        <v>8000</v>
      </c>
    </row>
    <row r="99" spans="1:9" s="402" customFormat="1" ht="15.75" customHeight="1">
      <c r="A99" s="397" t="s">
        <v>258</v>
      </c>
      <c r="B99" s="398"/>
      <c r="C99" s="398"/>
      <c r="D99" s="398"/>
      <c r="E99" s="399"/>
      <c r="F99" s="399"/>
      <c r="G99" s="399"/>
      <c r="H99" s="405"/>
      <c r="I99" s="401">
        <f>SUM(I100:I106)</f>
        <v>27667.58</v>
      </c>
    </row>
    <row r="100" spans="1:9" ht="18" customHeight="1">
      <c r="A100" s="381"/>
      <c r="B100" s="382"/>
      <c r="C100" s="382"/>
      <c r="D100" s="382"/>
      <c r="E100" s="383">
        <v>921</v>
      </c>
      <c r="F100" s="383">
        <v>92195</v>
      </c>
      <c r="G100" s="383">
        <v>4300</v>
      </c>
      <c r="H100" s="393" t="s">
        <v>473</v>
      </c>
      <c r="I100" s="387">
        <v>2167.58</v>
      </c>
    </row>
    <row r="101" spans="1:9" ht="18" customHeight="1">
      <c r="A101" s="381"/>
      <c r="B101" s="382"/>
      <c r="C101" s="382"/>
      <c r="D101" s="382"/>
      <c r="E101" s="383">
        <v>900</v>
      </c>
      <c r="F101" s="383">
        <v>90004</v>
      </c>
      <c r="G101" s="383">
        <v>4210</v>
      </c>
      <c r="H101" s="393" t="s">
        <v>482</v>
      </c>
      <c r="I101" s="387">
        <v>4000</v>
      </c>
    </row>
    <row r="102" spans="1:9" ht="18" customHeight="1">
      <c r="A102" s="381"/>
      <c r="B102" s="382"/>
      <c r="C102" s="382"/>
      <c r="D102" s="382"/>
      <c r="E102" s="383">
        <v>921</v>
      </c>
      <c r="F102" s="383">
        <v>92195</v>
      </c>
      <c r="G102" s="383">
        <v>4170</v>
      </c>
      <c r="H102" s="396" t="s">
        <v>484</v>
      </c>
      <c r="I102" s="387">
        <v>400</v>
      </c>
    </row>
    <row r="103" spans="1:9" ht="18" customHeight="1">
      <c r="A103" s="381"/>
      <c r="B103" s="382"/>
      <c r="C103" s="382"/>
      <c r="D103" s="382"/>
      <c r="E103" s="383">
        <v>921</v>
      </c>
      <c r="F103" s="383">
        <v>92195</v>
      </c>
      <c r="G103" s="383">
        <v>6050</v>
      </c>
      <c r="H103" s="393" t="s">
        <v>689</v>
      </c>
      <c r="I103" s="387">
        <v>4700</v>
      </c>
    </row>
    <row r="104" spans="1:9" ht="18" customHeight="1">
      <c r="A104" s="381"/>
      <c r="B104" s="382"/>
      <c r="C104" s="382"/>
      <c r="D104" s="382"/>
      <c r="E104" s="383">
        <v>921</v>
      </c>
      <c r="F104" s="383">
        <v>92195</v>
      </c>
      <c r="G104" s="383">
        <v>4300</v>
      </c>
      <c r="H104" s="396" t="s">
        <v>503</v>
      </c>
      <c r="I104" s="387">
        <v>1000</v>
      </c>
    </row>
    <row r="105" spans="1:9" ht="27" customHeight="1">
      <c r="A105" s="381"/>
      <c r="B105" s="382"/>
      <c r="C105" s="382"/>
      <c r="D105" s="382"/>
      <c r="E105" s="383">
        <v>926</v>
      </c>
      <c r="F105" s="383">
        <v>92601</v>
      </c>
      <c r="G105" s="383">
        <v>6050</v>
      </c>
      <c r="H105" s="393" t="s">
        <v>750</v>
      </c>
      <c r="I105" s="387">
        <v>9400</v>
      </c>
    </row>
    <row r="106" spans="1:9" ht="27" customHeight="1">
      <c r="A106" s="381"/>
      <c r="B106" s="382"/>
      <c r="C106" s="382"/>
      <c r="D106" s="382"/>
      <c r="E106" s="383">
        <v>754</v>
      </c>
      <c r="F106" s="383">
        <v>75412</v>
      </c>
      <c r="G106" s="383">
        <v>6230</v>
      </c>
      <c r="H106" s="390" t="s">
        <v>725</v>
      </c>
      <c r="I106" s="387">
        <v>6000</v>
      </c>
    </row>
    <row r="107" spans="1:9" s="402" customFormat="1" ht="15.75" customHeight="1">
      <c r="A107" s="397" t="s">
        <v>259</v>
      </c>
      <c r="B107" s="398"/>
      <c r="C107" s="398"/>
      <c r="D107" s="398"/>
      <c r="E107" s="399"/>
      <c r="F107" s="399"/>
      <c r="G107" s="399"/>
      <c r="H107" s="405"/>
      <c r="I107" s="401">
        <f>SUM(I108:I110)</f>
        <v>8935.880000000001</v>
      </c>
    </row>
    <row r="108" spans="1:9" ht="16.5" customHeight="1">
      <c r="A108" s="381"/>
      <c r="B108" s="382"/>
      <c r="C108" s="382"/>
      <c r="D108" s="382"/>
      <c r="E108" s="383">
        <v>921</v>
      </c>
      <c r="F108" s="383">
        <v>92195</v>
      </c>
      <c r="G108" s="383">
        <v>4210</v>
      </c>
      <c r="H108" s="447" t="s">
        <v>751</v>
      </c>
      <c r="I108" s="387">
        <v>2000</v>
      </c>
    </row>
    <row r="109" spans="1:9" ht="29.25" customHeight="1">
      <c r="A109" s="381"/>
      <c r="B109" s="382"/>
      <c r="C109" s="382"/>
      <c r="D109" s="382"/>
      <c r="E109" s="383">
        <v>921</v>
      </c>
      <c r="F109" s="383">
        <v>92195</v>
      </c>
      <c r="G109" s="383">
        <v>6050</v>
      </c>
      <c r="H109" s="388" t="s">
        <v>752</v>
      </c>
      <c r="I109" s="387">
        <v>4500</v>
      </c>
    </row>
    <row r="110" spans="1:9" ht="30.75" customHeight="1">
      <c r="A110" s="381"/>
      <c r="B110" s="382"/>
      <c r="C110" s="382"/>
      <c r="D110" s="382"/>
      <c r="E110" s="383">
        <v>754</v>
      </c>
      <c r="F110" s="383">
        <v>75412</v>
      </c>
      <c r="G110" s="383">
        <v>6230</v>
      </c>
      <c r="H110" s="390" t="s">
        <v>725</v>
      </c>
      <c r="I110" s="387">
        <v>2435.88</v>
      </c>
    </row>
    <row r="111" spans="1:9" s="406" customFormat="1" ht="15" customHeight="1">
      <c r="A111" s="381" t="s">
        <v>485</v>
      </c>
      <c r="B111" s="382"/>
      <c r="C111" s="382"/>
      <c r="D111" s="382"/>
      <c r="E111" s="383"/>
      <c r="F111" s="383"/>
      <c r="G111" s="383"/>
      <c r="H111" s="394"/>
      <c r="I111" s="384">
        <f>SUM(I112:I119)</f>
        <v>28004.08</v>
      </c>
    </row>
    <row r="112" spans="1:9" ht="21.75" customHeight="1">
      <c r="A112" s="381"/>
      <c r="B112" s="382"/>
      <c r="C112" s="382"/>
      <c r="D112" s="382"/>
      <c r="E112" s="383">
        <v>921</v>
      </c>
      <c r="F112" s="383">
        <v>92195</v>
      </c>
      <c r="G112" s="383">
        <v>4300</v>
      </c>
      <c r="H112" s="393" t="s">
        <v>473</v>
      </c>
      <c r="I112" s="387">
        <v>2000</v>
      </c>
    </row>
    <row r="113" spans="1:9" ht="14.25">
      <c r="A113" s="381"/>
      <c r="B113" s="382"/>
      <c r="C113" s="382"/>
      <c r="D113" s="382"/>
      <c r="E113" s="383">
        <v>600</v>
      </c>
      <c r="F113" s="383">
        <v>60016</v>
      </c>
      <c r="G113" s="383">
        <v>4210</v>
      </c>
      <c r="H113" s="393" t="s">
        <v>504</v>
      </c>
      <c r="I113" s="387">
        <v>4000</v>
      </c>
    </row>
    <row r="114" spans="1:9" ht="19.5" customHeight="1">
      <c r="A114" s="381"/>
      <c r="B114" s="382"/>
      <c r="C114" s="382"/>
      <c r="D114" s="382"/>
      <c r="E114" s="383">
        <v>900</v>
      </c>
      <c r="F114" s="383">
        <v>90004</v>
      </c>
      <c r="G114" s="383">
        <v>4170</v>
      </c>
      <c r="H114" s="393" t="s">
        <v>474</v>
      </c>
      <c r="I114" s="387">
        <v>3000</v>
      </c>
    </row>
    <row r="115" spans="1:9" ht="18" customHeight="1">
      <c r="A115" s="381"/>
      <c r="B115" s="382"/>
      <c r="C115" s="382"/>
      <c r="D115" s="382"/>
      <c r="E115" s="383">
        <v>921</v>
      </c>
      <c r="F115" s="383">
        <v>92195</v>
      </c>
      <c r="G115" s="383">
        <v>6050</v>
      </c>
      <c r="H115" s="393" t="s">
        <v>684</v>
      </c>
      <c r="I115" s="387">
        <v>10104.08</v>
      </c>
    </row>
    <row r="116" spans="1:9" ht="14.25">
      <c r="A116" s="381"/>
      <c r="B116" s="382"/>
      <c r="C116" s="382"/>
      <c r="D116" s="382"/>
      <c r="E116" s="383">
        <v>921</v>
      </c>
      <c r="F116" s="383">
        <v>92195</v>
      </c>
      <c r="G116" s="383">
        <v>4170</v>
      </c>
      <c r="H116" s="393" t="s">
        <v>486</v>
      </c>
      <c r="I116" s="387">
        <v>400</v>
      </c>
    </row>
    <row r="117" spans="1:9" ht="19.5" customHeight="1">
      <c r="A117" s="381"/>
      <c r="B117" s="382"/>
      <c r="C117" s="382"/>
      <c r="D117" s="382"/>
      <c r="E117" s="383">
        <v>754</v>
      </c>
      <c r="F117" s="383">
        <v>75412</v>
      </c>
      <c r="G117" s="383">
        <v>2820</v>
      </c>
      <c r="H117" s="393" t="s">
        <v>733</v>
      </c>
      <c r="I117" s="387">
        <v>2500</v>
      </c>
    </row>
    <row r="118" spans="1:9" ht="14.25">
      <c r="A118" s="381"/>
      <c r="B118" s="382"/>
      <c r="C118" s="382"/>
      <c r="D118" s="382"/>
      <c r="E118" s="383">
        <v>921</v>
      </c>
      <c r="F118" s="383">
        <v>92109</v>
      </c>
      <c r="G118" s="383">
        <v>4210</v>
      </c>
      <c r="H118" s="393" t="s">
        <v>505</v>
      </c>
      <c r="I118" s="385">
        <v>1000</v>
      </c>
    </row>
    <row r="119" spans="1:9" ht="28.5">
      <c r="A119" s="381"/>
      <c r="B119" s="382"/>
      <c r="C119" s="382"/>
      <c r="D119" s="382"/>
      <c r="E119" s="383">
        <v>754</v>
      </c>
      <c r="F119" s="383">
        <v>75412</v>
      </c>
      <c r="G119" s="383">
        <v>6230</v>
      </c>
      <c r="H119" s="393" t="s">
        <v>725</v>
      </c>
      <c r="I119" s="385">
        <v>5000</v>
      </c>
    </row>
    <row r="120" spans="1:9" ht="14.25">
      <c r="A120" s="577" t="s">
        <v>333</v>
      </c>
      <c r="B120" s="577"/>
      <c r="C120" s="577"/>
      <c r="D120" s="577"/>
      <c r="E120" s="577"/>
      <c r="F120" s="577"/>
      <c r="G120" s="577"/>
      <c r="H120" s="577"/>
      <c r="I120" s="407">
        <f>SUM(I7,I13,I17,I22,I32,I39,I48,I54,I63,I70,I76,I88,I93,I99,I107,I111)</f>
        <v>326589.63000000006</v>
      </c>
    </row>
  </sheetData>
  <sheetProtection/>
  <autoFilter ref="A1:AO120"/>
  <mergeCells count="4">
    <mergeCell ref="A5:I5"/>
    <mergeCell ref="A120:H120"/>
    <mergeCell ref="A22:E22"/>
    <mergeCell ref="H3:I3"/>
  </mergeCells>
  <printOptions horizontalCentered="1"/>
  <pageMargins left="0.36" right="0.5118110236220472" top="0.33" bottom="0.43" header="0.15748031496062992" footer="0.15748031496062992"/>
  <pageSetup fitToHeight="2" horizontalDpi="300" verticalDpi="300" orientation="portrait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zoomScale="90" zoomScaleNormal="90" zoomScalePageLayoutView="0" workbookViewId="0" topLeftCell="A1">
      <selection activeCell="A5" sqref="A5:H5"/>
    </sheetView>
  </sheetViews>
  <sheetFormatPr defaultColWidth="8.50390625" defaultRowHeight="12.75"/>
  <cols>
    <col min="1" max="1" width="5.125" style="1" customWidth="1"/>
    <col min="2" max="2" width="8.375" style="1" customWidth="1"/>
    <col min="3" max="3" width="13.50390625" style="1" customWidth="1"/>
    <col min="4" max="4" width="13.875" style="1" customWidth="1"/>
    <col min="5" max="5" width="12.625" style="1" customWidth="1"/>
    <col min="6" max="6" width="14.50390625" style="0" customWidth="1"/>
    <col min="7" max="7" width="12.50390625" style="0" customWidth="1"/>
    <col min="8" max="8" width="14.875" style="0" customWidth="1"/>
  </cols>
  <sheetData>
    <row r="1" spans="1:13" ht="12.75">
      <c r="A1" s="12"/>
      <c r="B1" s="12"/>
      <c r="C1" s="12"/>
      <c r="D1" s="12"/>
      <c r="E1" s="12"/>
      <c r="F1" s="27"/>
      <c r="G1" s="581" t="s">
        <v>903</v>
      </c>
      <c r="H1" s="582"/>
      <c r="I1" s="27"/>
      <c r="J1" s="27"/>
      <c r="K1" s="27"/>
      <c r="L1" s="27"/>
      <c r="M1" s="27"/>
    </row>
    <row r="2" spans="1:13" ht="12.75">
      <c r="A2" s="12"/>
      <c r="B2" s="12"/>
      <c r="C2" s="12"/>
      <c r="D2" s="12"/>
      <c r="E2" s="12"/>
      <c r="F2" s="27"/>
      <c r="G2" s="582"/>
      <c r="H2" s="582"/>
      <c r="I2" s="27"/>
      <c r="J2" s="27"/>
      <c r="K2" s="27"/>
      <c r="L2" s="27"/>
      <c r="M2" s="27"/>
    </row>
    <row r="3" spans="1:13" ht="12.75">
      <c r="A3" s="12"/>
      <c r="B3" s="12"/>
      <c r="C3" s="12"/>
      <c r="D3" s="12"/>
      <c r="E3" s="12"/>
      <c r="F3" s="27"/>
      <c r="G3" s="582"/>
      <c r="H3" s="582"/>
      <c r="I3" s="27"/>
      <c r="J3" s="27"/>
      <c r="K3" s="27"/>
      <c r="L3" s="27"/>
      <c r="M3" s="27"/>
    </row>
    <row r="4" spans="1:13" ht="12.75" customHeight="1">
      <c r="A4" s="12"/>
      <c r="B4" s="12"/>
      <c r="C4" s="12"/>
      <c r="D4" s="12"/>
      <c r="E4" s="12"/>
      <c r="F4" s="27"/>
      <c r="G4" s="582"/>
      <c r="H4" s="582"/>
      <c r="I4" s="27"/>
      <c r="J4" s="27"/>
      <c r="K4" s="27"/>
      <c r="L4" s="27"/>
      <c r="M4" s="27"/>
    </row>
    <row r="5" spans="1:13" ht="48.75" customHeight="1">
      <c r="A5" s="585" t="s">
        <v>754</v>
      </c>
      <c r="B5" s="585"/>
      <c r="C5" s="585"/>
      <c r="D5" s="585"/>
      <c r="E5" s="585"/>
      <c r="F5" s="585"/>
      <c r="G5" s="585"/>
      <c r="H5" s="585"/>
      <c r="I5" s="27"/>
      <c r="J5" s="27"/>
      <c r="K5" s="27"/>
      <c r="L5" s="27"/>
      <c r="M5" s="27"/>
    </row>
    <row r="6" spans="1:13" ht="12.75">
      <c r="A6" s="12"/>
      <c r="B6" s="12"/>
      <c r="C6" s="12"/>
      <c r="D6" s="12"/>
      <c r="E6" s="12"/>
      <c r="F6" s="27"/>
      <c r="G6" s="27"/>
      <c r="H6" s="83" t="s">
        <v>207</v>
      </c>
      <c r="I6" s="27"/>
      <c r="J6" s="27"/>
      <c r="K6" s="27"/>
      <c r="L6" s="27"/>
      <c r="M6" s="27"/>
    </row>
    <row r="7" spans="1:13" s="2" customFormat="1" ht="20.25" customHeight="1">
      <c r="A7" s="536" t="s">
        <v>32</v>
      </c>
      <c r="B7" s="536" t="s">
        <v>33</v>
      </c>
      <c r="C7" s="537" t="s">
        <v>261</v>
      </c>
      <c r="D7" s="537" t="s">
        <v>462</v>
      </c>
      <c r="E7" s="537" t="s">
        <v>162</v>
      </c>
      <c r="F7" s="537"/>
      <c r="G7" s="537"/>
      <c r="H7" s="537"/>
      <c r="I7" s="84"/>
      <c r="J7" s="84"/>
      <c r="K7" s="84"/>
      <c r="L7" s="84"/>
      <c r="M7" s="84"/>
    </row>
    <row r="8" spans="1:13" s="2" customFormat="1" ht="20.25" customHeight="1">
      <c r="A8" s="536"/>
      <c r="B8" s="536"/>
      <c r="C8" s="537"/>
      <c r="D8" s="537"/>
      <c r="E8" s="537" t="s">
        <v>263</v>
      </c>
      <c r="F8" s="537" t="s">
        <v>165</v>
      </c>
      <c r="G8" s="537"/>
      <c r="H8" s="537" t="s">
        <v>264</v>
      </c>
      <c r="I8" s="84"/>
      <c r="J8" s="84"/>
      <c r="K8" s="84"/>
      <c r="L8" s="84"/>
      <c r="M8" s="84"/>
    </row>
    <row r="9" spans="1:13" s="2" customFormat="1" ht="65.25" customHeight="1">
      <c r="A9" s="536"/>
      <c r="B9" s="536"/>
      <c r="C9" s="537"/>
      <c r="D9" s="537"/>
      <c r="E9" s="537"/>
      <c r="F9" s="65" t="s">
        <v>265</v>
      </c>
      <c r="G9" s="65" t="s">
        <v>266</v>
      </c>
      <c r="H9" s="537"/>
      <c r="I9" s="84"/>
      <c r="J9" s="84"/>
      <c r="K9" s="84"/>
      <c r="L9" s="84"/>
      <c r="M9" s="84"/>
    </row>
    <row r="10" spans="1:13" ht="9" customHeight="1">
      <c r="A10" s="85">
        <v>1</v>
      </c>
      <c r="B10" s="85">
        <v>2</v>
      </c>
      <c r="C10" s="85">
        <v>3</v>
      </c>
      <c r="D10" s="85">
        <v>4</v>
      </c>
      <c r="E10" s="85">
        <v>5</v>
      </c>
      <c r="F10" s="85">
        <v>6</v>
      </c>
      <c r="G10" s="85">
        <v>7</v>
      </c>
      <c r="H10" s="85">
        <v>8</v>
      </c>
      <c r="I10" s="27"/>
      <c r="J10" s="27"/>
      <c r="K10" s="27"/>
      <c r="L10" s="27"/>
      <c r="M10" s="27"/>
    </row>
    <row r="11" spans="1:13" ht="26.25" customHeight="1">
      <c r="A11" s="86">
        <v>750</v>
      </c>
      <c r="B11" s="86">
        <v>75011</v>
      </c>
      <c r="C11" s="87">
        <v>41299</v>
      </c>
      <c r="D11" s="88">
        <f>E11</f>
        <v>41299</v>
      </c>
      <c r="E11" s="87">
        <f>F11+G11</f>
        <v>41299</v>
      </c>
      <c r="F11" s="87">
        <v>41299</v>
      </c>
      <c r="G11" s="87"/>
      <c r="H11" s="87"/>
      <c r="I11" s="27"/>
      <c r="J11" s="27"/>
      <c r="K11" s="27"/>
      <c r="L11" s="27"/>
      <c r="M11" s="27"/>
    </row>
    <row r="12" spans="1:13" ht="26.25" customHeight="1">
      <c r="A12" s="89">
        <v>751</v>
      </c>
      <c r="B12" s="89">
        <v>75101</v>
      </c>
      <c r="C12" s="88">
        <v>1332</v>
      </c>
      <c r="D12" s="88">
        <f aca="true" t="shared" si="0" ref="D12:D17">E12</f>
        <v>1332</v>
      </c>
      <c r="E12" s="88">
        <f>F12+G12</f>
        <v>1332</v>
      </c>
      <c r="F12" s="88">
        <v>1332</v>
      </c>
      <c r="G12" s="88"/>
      <c r="H12" s="88"/>
      <c r="I12" s="27"/>
      <c r="J12" s="27"/>
      <c r="K12" s="27"/>
      <c r="L12" s="27"/>
      <c r="M12" s="27"/>
    </row>
    <row r="13" spans="1:13" ht="26.25" customHeight="1">
      <c r="A13" s="89">
        <v>752</v>
      </c>
      <c r="B13" s="89">
        <v>75212</v>
      </c>
      <c r="C13" s="88">
        <v>200</v>
      </c>
      <c r="D13" s="88">
        <f t="shared" si="0"/>
        <v>200</v>
      </c>
      <c r="E13" s="88">
        <v>200</v>
      </c>
      <c r="F13" s="88"/>
      <c r="G13" s="88"/>
      <c r="H13" s="88"/>
      <c r="I13" s="27"/>
      <c r="J13" s="27"/>
      <c r="K13" s="27"/>
      <c r="L13" s="27"/>
      <c r="M13" s="27"/>
    </row>
    <row r="14" spans="1:13" ht="26.25" customHeight="1">
      <c r="A14" s="89">
        <v>754</v>
      </c>
      <c r="B14" s="89">
        <v>75414</v>
      </c>
      <c r="C14" s="88">
        <v>1000</v>
      </c>
      <c r="D14" s="88">
        <f t="shared" si="0"/>
        <v>1000</v>
      </c>
      <c r="E14" s="88">
        <v>1000</v>
      </c>
      <c r="F14" s="88"/>
      <c r="G14" s="88"/>
      <c r="H14" s="88"/>
      <c r="I14" s="27"/>
      <c r="J14" s="27"/>
      <c r="K14" s="27"/>
      <c r="L14" s="27"/>
      <c r="M14" s="27"/>
    </row>
    <row r="15" spans="1:13" ht="26.25" customHeight="1">
      <c r="A15" s="89">
        <v>855</v>
      </c>
      <c r="B15" s="89">
        <v>85501</v>
      </c>
      <c r="C15" s="88">
        <v>3560000</v>
      </c>
      <c r="D15" s="88">
        <f t="shared" si="0"/>
        <v>3560000</v>
      </c>
      <c r="E15" s="88">
        <v>3560000</v>
      </c>
      <c r="F15" s="88">
        <f>34949.34+2966+7400+1200</f>
        <v>46515.34</v>
      </c>
      <c r="G15" s="88">
        <v>3506600</v>
      </c>
      <c r="H15" s="88"/>
      <c r="I15" s="27"/>
      <c r="J15" s="27"/>
      <c r="K15" s="27"/>
      <c r="L15" s="27"/>
      <c r="M15" s="27"/>
    </row>
    <row r="16" spans="1:13" ht="26.25" customHeight="1">
      <c r="A16" s="90">
        <v>855</v>
      </c>
      <c r="B16" s="90">
        <v>85502</v>
      </c>
      <c r="C16" s="91">
        <v>2193000</v>
      </c>
      <c r="D16" s="88">
        <f t="shared" si="0"/>
        <v>2193000</v>
      </c>
      <c r="E16" s="212">
        <v>2193000</v>
      </c>
      <c r="F16" s="91">
        <f>41444.76+2850+9199+1272</f>
        <v>54765.76</v>
      </c>
      <c r="G16" s="91">
        <v>2127210</v>
      </c>
      <c r="H16" s="91"/>
      <c r="I16" s="27"/>
      <c r="J16" s="27"/>
      <c r="K16" s="27"/>
      <c r="L16" s="27"/>
      <c r="M16" s="27"/>
    </row>
    <row r="17" spans="1:13" ht="26.25" customHeight="1">
      <c r="A17" s="90">
        <v>855</v>
      </c>
      <c r="B17" s="90">
        <v>85504</v>
      </c>
      <c r="C17" s="91">
        <v>186000</v>
      </c>
      <c r="D17" s="88">
        <f t="shared" si="0"/>
        <v>186000</v>
      </c>
      <c r="E17" s="212">
        <v>186000</v>
      </c>
      <c r="F17" s="91">
        <f>2484+424.3+60.86</f>
        <v>2969.1600000000003</v>
      </c>
      <c r="G17" s="91">
        <v>180000</v>
      </c>
      <c r="H17" s="91"/>
      <c r="I17" s="27"/>
      <c r="J17" s="27"/>
      <c r="K17" s="27"/>
      <c r="L17" s="27"/>
      <c r="M17" s="27"/>
    </row>
    <row r="18" spans="1:13" ht="26.25" customHeight="1" thickBot="1">
      <c r="A18" s="89">
        <v>855</v>
      </c>
      <c r="B18" s="89">
        <v>85513</v>
      </c>
      <c r="C18" s="88">
        <v>12400</v>
      </c>
      <c r="D18" s="88">
        <f>E18</f>
        <v>12400</v>
      </c>
      <c r="E18" s="88">
        <v>12400</v>
      </c>
      <c r="F18" s="88"/>
      <c r="G18" s="88"/>
      <c r="H18" s="88"/>
      <c r="I18" s="27"/>
      <c r="J18" s="27"/>
      <c r="K18" s="27"/>
      <c r="L18" s="27"/>
      <c r="M18" s="27"/>
    </row>
    <row r="19" spans="1:13" ht="26.25" customHeight="1" thickBot="1">
      <c r="A19" s="583" t="s">
        <v>267</v>
      </c>
      <c r="B19" s="584"/>
      <c r="C19" s="92">
        <f aca="true" t="shared" si="1" ref="C19:H19">SUM(C11:C18)</f>
        <v>5995231</v>
      </c>
      <c r="D19" s="92">
        <f t="shared" si="1"/>
        <v>5995231</v>
      </c>
      <c r="E19" s="92">
        <f t="shared" si="1"/>
        <v>5995231</v>
      </c>
      <c r="F19" s="92">
        <f t="shared" si="1"/>
        <v>146881.26</v>
      </c>
      <c r="G19" s="92">
        <f t="shared" si="1"/>
        <v>5813810</v>
      </c>
      <c r="H19" s="92">
        <f t="shared" si="1"/>
        <v>0</v>
      </c>
      <c r="I19" s="27"/>
      <c r="J19" s="27"/>
      <c r="K19" s="27"/>
      <c r="L19" s="27"/>
      <c r="M19" s="27"/>
    </row>
    <row r="20" spans="1:13" ht="12.75">
      <c r="A20" s="12"/>
      <c r="B20" s="12"/>
      <c r="C20" s="12"/>
      <c r="D20" s="12"/>
      <c r="E20" s="12"/>
      <c r="F20" s="27"/>
      <c r="G20" s="27"/>
      <c r="H20" s="27"/>
      <c r="I20" s="27"/>
      <c r="J20" s="27"/>
      <c r="K20" s="27"/>
      <c r="L20" s="27"/>
      <c r="M20" s="27"/>
    </row>
    <row r="21" spans="1:13" ht="12.75">
      <c r="A21" s="93"/>
      <c r="B21" s="12"/>
      <c r="C21" s="12"/>
      <c r="D21" s="12"/>
      <c r="E21" s="12"/>
      <c r="F21" s="27"/>
      <c r="G21" s="27"/>
      <c r="H21" s="27"/>
      <c r="I21" s="27"/>
      <c r="J21" s="27"/>
      <c r="K21" s="27"/>
      <c r="L21" s="27"/>
      <c r="M21" s="27"/>
    </row>
    <row r="22" spans="1:13" ht="12.75">
      <c r="A22" s="12"/>
      <c r="B22" s="94"/>
      <c r="C22" s="12"/>
      <c r="D22" s="12"/>
      <c r="E22" s="12"/>
      <c r="F22" s="27"/>
      <c r="G22" s="27"/>
      <c r="H22" s="27"/>
      <c r="I22" s="27"/>
      <c r="J22" s="27"/>
      <c r="K22" s="27"/>
      <c r="L22" s="27"/>
      <c r="M22" s="27"/>
    </row>
    <row r="23" spans="1:13" ht="12.75">
      <c r="A23" s="12"/>
      <c r="B23" s="12"/>
      <c r="C23" s="12"/>
      <c r="D23" s="12"/>
      <c r="E23" s="12"/>
      <c r="F23" s="27"/>
      <c r="G23" s="27"/>
      <c r="H23" s="27"/>
      <c r="I23" s="27"/>
      <c r="J23" s="27"/>
      <c r="K23" s="27"/>
      <c r="L23" s="27"/>
      <c r="M23" s="27"/>
    </row>
    <row r="24" spans="1:13" ht="12.75">
      <c r="A24" s="12"/>
      <c r="B24" s="12"/>
      <c r="C24" s="12"/>
      <c r="D24" s="12"/>
      <c r="E24" s="12"/>
      <c r="F24" s="27"/>
      <c r="G24" s="27"/>
      <c r="H24" s="27"/>
      <c r="I24" s="27"/>
      <c r="J24" s="27"/>
      <c r="K24" s="27"/>
      <c r="L24" s="27"/>
      <c r="M24" s="27"/>
    </row>
    <row r="25" spans="1:13" ht="12.75">
      <c r="A25" s="12"/>
      <c r="B25" s="12"/>
      <c r="C25" s="12"/>
      <c r="D25" s="12"/>
      <c r="E25" s="12"/>
      <c r="F25" s="27"/>
      <c r="G25" s="27"/>
      <c r="H25" s="27"/>
      <c r="I25" s="27"/>
      <c r="J25" s="27"/>
      <c r="K25" s="27"/>
      <c r="L25" s="27"/>
      <c r="M25" s="27"/>
    </row>
    <row r="26" spans="1:13" ht="12.75">
      <c r="A26" s="12"/>
      <c r="B26" s="12"/>
      <c r="C26" s="12"/>
      <c r="D26" s="12"/>
      <c r="E26" s="12"/>
      <c r="F26" s="27"/>
      <c r="G26" s="27"/>
      <c r="H26" s="27"/>
      <c r="I26" s="27"/>
      <c r="J26" s="27"/>
      <c r="K26" s="27"/>
      <c r="L26" s="27"/>
      <c r="M26" s="27"/>
    </row>
    <row r="27" spans="1:13" ht="12.75">
      <c r="A27" s="12"/>
      <c r="B27" s="12"/>
      <c r="C27" s="12"/>
      <c r="D27" s="12"/>
      <c r="E27" s="12"/>
      <c r="F27" s="27"/>
      <c r="G27" s="27"/>
      <c r="H27" s="27"/>
      <c r="I27" s="27"/>
      <c r="J27" s="27"/>
      <c r="K27" s="27"/>
      <c r="L27" s="27"/>
      <c r="M27" s="27"/>
    </row>
    <row r="28" spans="1:13" ht="12.75">
      <c r="A28" s="12"/>
      <c r="B28" s="12"/>
      <c r="C28" s="12"/>
      <c r="D28" s="12"/>
      <c r="E28" s="12"/>
      <c r="F28" s="27"/>
      <c r="G28" s="27"/>
      <c r="H28" s="27"/>
      <c r="I28" s="27"/>
      <c r="J28" s="27"/>
      <c r="K28" s="27"/>
      <c r="L28" s="27"/>
      <c r="M28" s="27"/>
    </row>
  </sheetData>
  <sheetProtection/>
  <mergeCells count="11">
    <mergeCell ref="E8:E9"/>
    <mergeCell ref="F8:G8"/>
    <mergeCell ref="H8:H9"/>
    <mergeCell ref="G1:H4"/>
    <mergeCell ref="A19:B19"/>
    <mergeCell ref="A5:H5"/>
    <mergeCell ref="A7:A9"/>
    <mergeCell ref="B7:B9"/>
    <mergeCell ref="C7:C9"/>
    <mergeCell ref="D7:D9"/>
    <mergeCell ref="E7:H7"/>
  </mergeCells>
  <printOptions horizontalCentered="1"/>
  <pageMargins left="0.54" right="0.35" top="1.13" bottom="1.062992125984252" header="0.4330708661417323" footer="0.7874015748031497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6"/>
  <sheetViews>
    <sheetView zoomScale="90" zoomScaleNormal="90" zoomScalePageLayoutView="0" workbookViewId="0" topLeftCell="A1">
      <selection activeCell="A2" sqref="A2:F2"/>
    </sheetView>
  </sheetViews>
  <sheetFormatPr defaultColWidth="8.50390625" defaultRowHeight="12.75"/>
  <cols>
    <col min="1" max="1" width="6.875" style="84" customWidth="1"/>
    <col min="2" max="2" width="8.50390625" style="12" customWidth="1"/>
    <col min="3" max="3" width="6.125" style="95" customWidth="1"/>
    <col min="4" max="4" width="32.375" style="12" customWidth="1"/>
    <col min="5" max="5" width="12.00390625" style="12" customWidth="1"/>
    <col min="6" max="6" width="15.625" style="12" customWidth="1"/>
    <col min="7" max="71" width="8.50390625" style="27" customWidth="1"/>
    <col min="72" max="16384" width="8.50390625" style="12" customWidth="1"/>
  </cols>
  <sheetData>
    <row r="1" spans="5:6" ht="71.25" customHeight="1">
      <c r="E1" s="581" t="s">
        <v>904</v>
      </c>
      <c r="F1" s="581"/>
    </row>
    <row r="2" spans="1:6" ht="45" customHeight="1">
      <c r="A2" s="585" t="s">
        <v>755</v>
      </c>
      <c r="B2" s="585"/>
      <c r="C2" s="585"/>
      <c r="D2" s="585"/>
      <c r="E2" s="585"/>
      <c r="F2" s="585"/>
    </row>
    <row r="3" spans="1:6" ht="15">
      <c r="A3" s="96"/>
      <c r="B3" s="97"/>
      <c r="C3" s="98"/>
      <c r="D3" s="97"/>
      <c r="E3" s="97"/>
      <c r="F3" s="97"/>
    </row>
    <row r="4" spans="1:6" ht="13.5" customHeight="1">
      <c r="A4" s="25"/>
      <c r="B4" s="26"/>
      <c r="C4" s="99"/>
      <c r="D4" s="26"/>
      <c r="E4" s="26"/>
      <c r="F4" s="100" t="s">
        <v>207</v>
      </c>
    </row>
    <row r="5" spans="1:6" ht="20.25" customHeight="1">
      <c r="A5" s="536" t="s">
        <v>32</v>
      </c>
      <c r="B5" s="536" t="s">
        <v>33</v>
      </c>
      <c r="C5" s="586" t="s">
        <v>34</v>
      </c>
      <c r="D5" s="587" t="s">
        <v>268</v>
      </c>
      <c r="E5" s="588"/>
      <c r="F5" s="537" t="s">
        <v>889</v>
      </c>
    </row>
    <row r="6" spans="1:6" ht="18" customHeight="1">
      <c r="A6" s="536"/>
      <c r="B6" s="536"/>
      <c r="C6" s="586"/>
      <c r="D6" s="589"/>
      <c r="E6" s="590"/>
      <c r="F6" s="537"/>
    </row>
    <row r="7" spans="1:6" ht="69" customHeight="1">
      <c r="A7" s="536"/>
      <c r="B7" s="536"/>
      <c r="C7" s="586"/>
      <c r="D7" s="591"/>
      <c r="E7" s="592"/>
      <c r="F7" s="537"/>
    </row>
    <row r="8" spans="1:256" s="215" customFormat="1" ht="8.25" customHeight="1">
      <c r="A8" s="85">
        <v>1</v>
      </c>
      <c r="B8" s="85">
        <v>2</v>
      </c>
      <c r="C8" s="214">
        <v>3</v>
      </c>
      <c r="D8" s="604">
        <v>4</v>
      </c>
      <c r="E8" s="605"/>
      <c r="F8" s="85">
        <v>5</v>
      </c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103" customFormat="1" ht="27" customHeight="1">
      <c r="A9" s="18">
        <v>750</v>
      </c>
      <c r="B9" s="18">
        <v>75011</v>
      </c>
      <c r="C9" s="213" t="s">
        <v>63</v>
      </c>
      <c r="D9" s="593" t="s">
        <v>64</v>
      </c>
      <c r="E9" s="594"/>
      <c r="F9" s="216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  <c r="IV9" s="104"/>
    </row>
    <row r="10" spans="1:256" s="103" customFormat="1" ht="27" customHeight="1">
      <c r="A10" s="101">
        <v>855</v>
      </c>
      <c r="B10" s="101">
        <v>85502</v>
      </c>
      <c r="C10" s="102" t="s">
        <v>65</v>
      </c>
      <c r="D10" s="595" t="s">
        <v>381</v>
      </c>
      <c r="E10" s="596"/>
      <c r="F10" s="217">
        <v>15000</v>
      </c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  <c r="IT10" s="104"/>
      <c r="IU10" s="104"/>
      <c r="IV10" s="104"/>
    </row>
    <row r="11" spans="1:6" ht="27" customHeight="1">
      <c r="A11" s="105">
        <v>855</v>
      </c>
      <c r="B11" s="105">
        <v>85502</v>
      </c>
      <c r="C11" s="106" t="s">
        <v>51</v>
      </c>
      <c r="D11" s="597" t="s">
        <v>52</v>
      </c>
      <c r="E11" s="598"/>
      <c r="F11" s="88">
        <v>1000</v>
      </c>
    </row>
    <row r="12" spans="1:6" ht="40.5" customHeight="1">
      <c r="A12" s="105">
        <v>855</v>
      </c>
      <c r="B12" s="105">
        <v>85502</v>
      </c>
      <c r="C12" s="106" t="s">
        <v>269</v>
      </c>
      <c r="D12" s="599" t="s">
        <v>24</v>
      </c>
      <c r="E12" s="600"/>
      <c r="F12" s="88">
        <v>15000</v>
      </c>
    </row>
    <row r="13" spans="1:6" ht="24.75" customHeight="1">
      <c r="A13" s="601" t="s">
        <v>267</v>
      </c>
      <c r="B13" s="602"/>
      <c r="C13" s="602"/>
      <c r="D13" s="602"/>
      <c r="E13" s="603"/>
      <c r="F13" s="107">
        <f>SUM(F9:F12)</f>
        <v>31000</v>
      </c>
    </row>
    <row r="15" ht="12.75">
      <c r="A15" s="108"/>
    </row>
    <row r="16" ht="12.75">
      <c r="B16" s="94"/>
    </row>
  </sheetData>
  <sheetProtection/>
  <mergeCells count="13">
    <mergeCell ref="D9:E9"/>
    <mergeCell ref="D10:E10"/>
    <mergeCell ref="D11:E11"/>
    <mergeCell ref="D12:E12"/>
    <mergeCell ref="A13:E13"/>
    <mergeCell ref="D8:E8"/>
    <mergeCell ref="E1:F1"/>
    <mergeCell ref="A2:F2"/>
    <mergeCell ref="A5:A7"/>
    <mergeCell ref="B5:B7"/>
    <mergeCell ref="C5:C7"/>
    <mergeCell ref="F5:F7"/>
    <mergeCell ref="D5:E7"/>
  </mergeCells>
  <printOptions horizontalCentered="1"/>
  <pageMargins left="0.7874015748031497" right="0.44" top="0.66" bottom="1.062992125984252" header="0.6" footer="0.7874015748031497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2" sqref="A2:I2"/>
    </sheetView>
  </sheetViews>
  <sheetFormatPr defaultColWidth="9.125" defaultRowHeight="12.75"/>
  <cols>
    <col min="1" max="1" width="5.50390625" style="4" customWidth="1"/>
    <col min="2" max="2" width="8.875" style="4" customWidth="1"/>
    <col min="3" max="3" width="23.875" style="4" customWidth="1"/>
    <col min="4" max="4" width="14.375" style="4" customWidth="1"/>
    <col min="5" max="5" width="14.875" style="4" customWidth="1"/>
    <col min="6" max="6" width="13.50390625" style="4" customWidth="1"/>
    <col min="7" max="7" width="15.50390625" style="5" customWidth="1"/>
    <col min="8" max="8" width="12.375" style="5" customWidth="1"/>
    <col min="9" max="9" width="15.875" style="5" customWidth="1"/>
    <col min="10" max="16384" width="9.125" style="5" customWidth="1"/>
  </cols>
  <sheetData>
    <row r="1" spans="7:9" ht="58.5" customHeight="1">
      <c r="G1" s="533" t="s">
        <v>905</v>
      </c>
      <c r="H1" s="533"/>
      <c r="I1" s="533"/>
    </row>
    <row r="2" spans="1:9" ht="48.75" customHeight="1">
      <c r="A2" s="613" t="s">
        <v>756</v>
      </c>
      <c r="B2" s="613"/>
      <c r="C2" s="613"/>
      <c r="D2" s="613"/>
      <c r="E2" s="613"/>
      <c r="F2" s="613"/>
      <c r="G2" s="613"/>
      <c r="H2" s="613"/>
      <c r="I2" s="613"/>
    </row>
    <row r="3" ht="12.75">
      <c r="I3" s="6" t="s">
        <v>207</v>
      </c>
    </row>
    <row r="4" spans="1:9" s="7" customFormat="1" ht="20.25" customHeight="1">
      <c r="A4" s="614" t="s">
        <v>32</v>
      </c>
      <c r="B4" s="614" t="s">
        <v>33</v>
      </c>
      <c r="C4" s="607" t="s">
        <v>268</v>
      </c>
      <c r="D4" s="606" t="s">
        <v>261</v>
      </c>
      <c r="E4" s="606" t="s">
        <v>262</v>
      </c>
      <c r="F4" s="606" t="s">
        <v>162</v>
      </c>
      <c r="G4" s="606"/>
      <c r="H4" s="606"/>
      <c r="I4" s="606"/>
    </row>
    <row r="5" spans="1:9" s="7" customFormat="1" ht="20.25" customHeight="1">
      <c r="A5" s="614"/>
      <c r="B5" s="614"/>
      <c r="C5" s="608"/>
      <c r="D5" s="606"/>
      <c r="E5" s="606"/>
      <c r="F5" s="606" t="s">
        <v>263</v>
      </c>
      <c r="G5" s="606" t="s">
        <v>165</v>
      </c>
      <c r="H5" s="606"/>
      <c r="I5" s="606" t="s">
        <v>264</v>
      </c>
    </row>
    <row r="6" spans="1:9" s="7" customFormat="1" ht="65.25" customHeight="1">
      <c r="A6" s="614"/>
      <c r="B6" s="614"/>
      <c r="C6" s="609"/>
      <c r="D6" s="606"/>
      <c r="E6" s="606"/>
      <c r="F6" s="606"/>
      <c r="G6" s="11" t="s">
        <v>265</v>
      </c>
      <c r="H6" s="11" t="s">
        <v>266</v>
      </c>
      <c r="I6" s="606"/>
    </row>
    <row r="7" spans="1:9" ht="9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s="62" customFormat="1" ht="25.5" customHeight="1">
      <c r="A8" s="218">
        <v>600</v>
      </c>
      <c r="B8" s="218">
        <v>60004</v>
      </c>
      <c r="C8" s="198" t="s">
        <v>373</v>
      </c>
      <c r="D8" s="61"/>
      <c r="E8" s="61">
        <v>102000</v>
      </c>
      <c r="F8" s="61">
        <v>102000</v>
      </c>
      <c r="G8" s="61"/>
      <c r="H8" s="61"/>
      <c r="I8" s="61"/>
    </row>
    <row r="9" spans="1:10" s="62" customFormat="1" ht="25.5" customHeight="1" thickBot="1">
      <c r="A9" s="219">
        <v>600</v>
      </c>
      <c r="B9" s="220">
        <v>60014</v>
      </c>
      <c r="C9" s="199" t="s">
        <v>377</v>
      </c>
      <c r="D9" s="200">
        <v>64362</v>
      </c>
      <c r="E9" s="201">
        <f>F9</f>
        <v>64362</v>
      </c>
      <c r="F9" s="201">
        <v>64362</v>
      </c>
      <c r="G9" s="201"/>
      <c r="H9" s="201"/>
      <c r="I9" s="201"/>
      <c r="J9" s="63"/>
    </row>
    <row r="10" spans="1:9" ht="25.5" customHeight="1" thickBot="1">
      <c r="A10" s="610" t="s">
        <v>267</v>
      </c>
      <c r="B10" s="611"/>
      <c r="C10" s="612"/>
      <c r="D10" s="221">
        <f aca="true" t="shared" si="0" ref="D10:I10">SUM(D8:D9)</f>
        <v>64362</v>
      </c>
      <c r="E10" s="221">
        <f t="shared" si="0"/>
        <v>166362</v>
      </c>
      <c r="F10" s="221">
        <f t="shared" si="0"/>
        <v>166362</v>
      </c>
      <c r="G10" s="221">
        <f t="shared" si="0"/>
        <v>0</v>
      </c>
      <c r="H10" s="221">
        <f t="shared" si="0"/>
        <v>0</v>
      </c>
      <c r="I10" s="222">
        <f t="shared" si="0"/>
        <v>0</v>
      </c>
    </row>
    <row r="12" ht="19.5" customHeight="1">
      <c r="A12" s="9"/>
    </row>
    <row r="13" spans="2:3" ht="12.75">
      <c r="B13" s="10"/>
      <c r="C13" s="10"/>
    </row>
  </sheetData>
  <sheetProtection/>
  <mergeCells count="12">
    <mergeCell ref="E4:E6"/>
    <mergeCell ref="F4:I4"/>
    <mergeCell ref="G1:I1"/>
    <mergeCell ref="F5:F6"/>
    <mergeCell ref="G5:H5"/>
    <mergeCell ref="I5:I6"/>
    <mergeCell ref="C4:C6"/>
    <mergeCell ref="A10:C10"/>
    <mergeCell ref="A2:I2"/>
    <mergeCell ref="A4:A6"/>
    <mergeCell ref="B4:B6"/>
    <mergeCell ref="D4:D6"/>
  </mergeCells>
  <printOptions horizontalCentered="1"/>
  <pageMargins left="0.24" right="0.24" top="0.84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Woolek</dc:creator>
  <cp:keywords/>
  <dc:description/>
  <cp:lastModifiedBy>Ewa Wołyniec</cp:lastModifiedBy>
  <cp:lastPrinted>2019-01-03T09:43:28Z</cp:lastPrinted>
  <dcterms:created xsi:type="dcterms:W3CDTF">2012-11-12T08:06:07Z</dcterms:created>
  <dcterms:modified xsi:type="dcterms:W3CDTF">2019-01-03T09:45:52Z</dcterms:modified>
  <cp:category/>
  <cp:version/>
  <cp:contentType/>
  <cp:contentStatus/>
</cp:coreProperties>
</file>