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'3'!$A$2:$I$71</definedName>
  </definedNames>
  <calcPr fullCalcOnLoad="1"/>
</workbook>
</file>

<file path=xl/sharedStrings.xml><?xml version="1.0" encoding="utf-8"?>
<sst xmlns="http://schemas.openxmlformats.org/spreadsheetml/2006/main" count="97" uniqueCount="86">
  <si>
    <t>Ogrodzenie boiska sportowego w Kochcicach(fundusz sołecki)</t>
  </si>
  <si>
    <t>Budowa wiaty piknikowej przy boisku sportowym w Siedliskach(fundusz sołecki)</t>
  </si>
  <si>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</si>
  <si>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</si>
  <si>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</si>
  <si>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Zakup USG do Gminnego Ośrodka Zdrowia w Milkowicach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</si>
  <si>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</si>
  <si>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</si>
  <si>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</si>
  <si>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Dokończenie prac remontowych w budynku świetlicy m.in. wymiana centralnego ogrzewania (fundusz sołecki Miłkowice 7.000,00)</t>
  </si>
  <si>
    <t>Rozdział 85154 : Przeciwdzialanie alkoholizmowi</t>
  </si>
  <si>
    <t>Budowa kotłowni węglowej wraz z przyłączami do istniejącej instalacji centralnego ogrzewania w budynku wiejskiej świetlicy środowiskowej w Gniewomirowicach</t>
  </si>
  <si>
    <t>Modernizacja pompowni ścieków w Dobrzejowie</t>
  </si>
  <si>
    <t>dotacja dla GZGK</t>
  </si>
  <si>
    <t>Budowa sieci wodociagowej tranzytowej Jakuszow-Grzymalin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</si>
  <si>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</si>
  <si>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</si>
  <si>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 xml:space="preserve">Modernizacja oczyszczalni ściekow w Milkowicach </t>
  </si>
  <si>
    <t>Budowa zatoki postojowej w Grzymalinie</t>
  </si>
  <si>
    <t xml:space="preserve">Załącznik nr 2 do Uchwały Rady Gminy Miłkowice nr XLV/262/2014 z dnia 31.01.2014 r. </t>
  </si>
  <si>
    <t>Remont drogi w Dobrzejowie(fundusz solecki Rzeszotary-Dobrzejów)</t>
  </si>
  <si>
    <t>Budowa wiaty przystankowej (fundusz solecki Grzymalin)</t>
  </si>
  <si>
    <t>Dzial 700: GOSPODARKA MIESZKANIOWA</t>
  </si>
  <si>
    <t>Rozdzial: 70005: Gospodarka gruntami i nieruchomościami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</si>
  <si>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</si>
  <si>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</si>
  <si>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</si>
  <si>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t>UG Miłkowice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</si>
  <si>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</si>
  <si>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</si>
  <si>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</si>
  <si>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</si>
  <si>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</si>
  <si>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</si>
  <si>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</si>
  <si>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</si>
  <si>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</si>
  <si>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</si>
  <si>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</si>
  <si>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</si>
  <si>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</si>
  <si>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</si>
  <si>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</si>
  <si>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</si>
  <si>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</si>
  <si>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</si>
  <si>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</si>
  <si>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</si>
  <si>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</si>
  <si>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</si>
  <si>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</si>
  <si>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</si>
  <si>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</si>
  <si>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</si>
  <si>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</si>
  <si>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</si>
  <si>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</si>
  <si>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</si>
  <si>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</si>
  <si>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</si>
  <si>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</si>
  <si>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</si>
  <si>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</si>
  <si>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</si>
  <si>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</si>
  <si>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</si>
  <si>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</si>
  <si>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</si>
  <si>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</si>
  <si>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</si>
  <si>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</si>
  <si>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</si>
  <si>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</si>
  <si>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</si>
  <si>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</si>
  <si>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</si>
  <si>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Planowane wydatki w roku 2014    (od 6 do 9)</t>
  </si>
  <si>
    <t>Budowa sieci kanalizacji tranzytowej Rzeszotary-Dobrzejów</t>
  </si>
  <si>
    <t>Budowa kanalizacji sanitarnej w miejscowości Gniwomirowice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</si>
  <si>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</si>
  <si>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</si>
  <si>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</si>
  <si>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</si>
  <si>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</si>
  <si>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</si>
  <si>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Budowa miejsc rekreacji plenerowej w miejscowości Pątnówek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</si>
</sst>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i/>
      <sz val="8.5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3" fontId="42" fillId="0" borderId="13" xfId="56" applyNumberFormat="1" applyFont="1" applyFill="1" applyBorder="1" applyAlignment="1">
      <alignment horizontal="center" vertical="center" wrapText="1"/>
      <protection/>
    </xf>
    <xf numFmtId="3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horizontal="left"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3" fontId="21" fillId="0" borderId="13" xfId="55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30" fillId="0" borderId="13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3" fontId="21" fillId="0" borderId="13" xfId="56" applyNumberFormat="1" applyFont="1" applyFill="1" applyBorder="1" applyAlignment="1">
      <alignment vertical="center" wrapText="1"/>
      <protection/>
    </xf>
    <xf numFmtId="3" fontId="32" fillId="0" borderId="13" xfId="56" applyNumberFormat="1" applyFont="1" applyFill="1" applyBorder="1" applyAlignment="1">
      <alignment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3" fontId="21" fillId="0" borderId="13" xfId="54" applyNumberFormat="1" applyFont="1" applyFill="1" applyBorder="1" applyAlignment="1">
      <alignment vertical="center" wrapText="1"/>
      <protection/>
    </xf>
    <xf numFmtId="3" fontId="31" fillId="0" borderId="13" xfId="56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5" applyFont="1" applyFill="1" applyBorder="1" applyAlignment="1">
      <alignment horizontal="left" vertical="center" wrapText="1"/>
      <protection/>
    </xf>
    <xf numFmtId="4" fontId="21" fillId="0" borderId="13" xfId="55" applyNumberFormat="1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right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horizontal="center" vertical="center" wrapText="1"/>
      <protection/>
    </xf>
    <xf numFmtId="4" fontId="21" fillId="0" borderId="13" xfId="55" applyNumberFormat="1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3" fontId="41" fillId="0" borderId="13" xfId="56" applyNumberFormat="1" applyFont="1" applyFill="1" applyBorder="1" applyAlignment="1">
      <alignment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4" fontId="41" fillId="0" borderId="13" xfId="56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3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4" fillId="0" borderId="0" xfId="53" applyNumberFormat="1" applyFont="1" applyFill="1" applyAlignment="1">
      <alignment horizontal="right"/>
      <protection/>
    </xf>
    <xf numFmtId="0" fontId="35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30" fillId="0" borderId="13" xfId="54" applyNumberFormat="1" applyFont="1" applyFill="1" applyBorder="1" applyAlignment="1">
      <alignment vertical="center" wrapText="1"/>
      <protection/>
    </xf>
    <xf numFmtId="4" fontId="21" fillId="0" borderId="13" xfId="56" applyNumberFormat="1" applyFont="1" applyFill="1" applyBorder="1" applyAlignment="1">
      <alignment vertical="center" wrapText="1"/>
      <protection/>
    </xf>
    <xf numFmtId="4" fontId="1" fillId="0" borderId="13" xfId="56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1" fillId="0" borderId="13" xfId="54" applyNumberFormat="1" applyFont="1" applyFill="1" applyBorder="1" applyAlignment="1">
      <alignment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4" fontId="21" fillId="0" borderId="13" xfId="52" applyNumberFormat="1" applyFont="1" applyFill="1" applyBorder="1" applyAlignment="1">
      <alignment horizontal="right" vertical="center" wrapText="1"/>
      <protection/>
    </xf>
    <xf numFmtId="0" fontId="22" fillId="0" borderId="0" xfId="53" applyFont="1" applyFill="1" applyAlignment="1">
      <alignment horizontal="right" vertic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4" fontId="21" fillId="0" borderId="14" xfId="55" applyNumberFormat="1" applyFont="1" applyFill="1" applyBorder="1" applyAlignment="1">
      <alignment vertical="center" wrapText="1"/>
      <protection/>
    </xf>
    <xf numFmtId="3" fontId="21" fillId="0" borderId="14" xfId="55" applyNumberFormat="1" applyFont="1" applyFill="1" applyBorder="1" applyAlignment="1">
      <alignment vertical="center" wrapText="1"/>
      <protection/>
    </xf>
    <xf numFmtId="3" fontId="41" fillId="0" borderId="14" xfId="56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0" fontId="20" fillId="0" borderId="0" xfId="53" applyFont="1" applyFill="1">
      <alignment/>
      <protection/>
    </xf>
    <xf numFmtId="4" fontId="36" fillId="0" borderId="0" xfId="53" applyNumberFormat="1" applyFont="1" applyFill="1">
      <alignment/>
      <protection/>
    </xf>
    <xf numFmtId="4" fontId="1" fillId="0" borderId="14" xfId="55" applyNumberFormat="1" applyFont="1" applyFill="1" applyBorder="1" applyAlignment="1">
      <alignment vertical="center" wrapText="1"/>
      <protection/>
    </xf>
    <xf numFmtId="4" fontId="1" fillId="0" borderId="13" xfId="55" applyNumberFormat="1" applyFont="1" applyFill="1" applyBorder="1" applyAlignment="1">
      <alignment vertical="center" wrapText="1"/>
      <protection/>
    </xf>
    <xf numFmtId="3" fontId="41" fillId="0" borderId="13" xfId="56" applyNumberFormat="1" applyFont="1" applyFill="1" applyBorder="1" applyAlignment="1">
      <alignment vertical="center" wrapText="1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left"/>
      <protection/>
    </xf>
    <xf numFmtId="4" fontId="21" fillId="0" borderId="13" xfId="53" applyNumberFormat="1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2" fillId="0" borderId="13" xfId="53" applyFont="1" applyFill="1" applyBorder="1" applyAlignment="1">
      <alignment horizontal="righ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0" fontId="21" fillId="0" borderId="15" xfId="53" applyFont="1" applyFill="1" applyBorder="1" applyAlignment="1">
      <alignment horizontal="left" wrapText="1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left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30" fillId="0" borderId="14" xfId="52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4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13" xfId="55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3" zoomScaleNormal="83" zoomScalePageLayoutView="0" workbookViewId="0" topLeftCell="A1">
      <selection activeCell="E95" sqref="E95"/>
    </sheetView>
  </sheetViews>
  <sheetFormatPr defaultColWidth="6.25390625" defaultRowHeight="18.75" customHeight="1"/>
  <cols>
    <col min="1" max="1" width="5.625" style="89" customWidth="1"/>
    <col min="2" max="2" width="75.25390625" style="89" customWidth="1"/>
    <col min="3" max="3" width="15.375" style="92" customWidth="1"/>
    <col min="4" max="4" width="13.375" style="92" customWidth="1"/>
    <col min="5" max="5" width="15.375" style="92" customWidth="1"/>
    <col min="6" max="6" width="16.125" style="92" customWidth="1"/>
    <col min="7" max="7" width="13.125" style="89" customWidth="1"/>
    <col min="8" max="8" width="14.875" style="89" customWidth="1"/>
    <col min="9" max="9" width="12.875" style="89" hidden="1" customWidth="1"/>
    <col min="10" max="10" width="13.125" style="92" customWidth="1"/>
    <col min="11" max="11" width="10.375" style="89" customWidth="1"/>
    <col min="12" max="12" width="15.75390625" style="89" customWidth="1"/>
    <col min="13" max="13" width="10.75390625" style="89" customWidth="1"/>
    <col min="14" max="16384" width="6.25390625" style="89" customWidth="1"/>
  </cols>
  <sheetData>
    <row r="1" spans="8:9" ht="55.5" customHeight="1">
      <c r="H1" s="156" t="s">
        <v>19</v>
      </c>
      <c r="I1" s="156"/>
    </row>
    <row r="2" spans="1:10" s="113" customFormat="1" ht="26.25" customHeight="1">
      <c r="A2" s="139" t="s">
        <v>75</v>
      </c>
      <c r="B2" s="139"/>
      <c r="C2" s="139"/>
      <c r="D2" s="139"/>
      <c r="E2" s="139"/>
      <c r="F2" s="139"/>
      <c r="G2" s="139"/>
      <c r="H2" s="139"/>
      <c r="I2" s="139"/>
      <c r="J2" s="70"/>
    </row>
    <row r="3" spans="2:10" s="71" customFormat="1" ht="12" customHeight="1" thickBot="1">
      <c r="B3" s="86"/>
      <c r="C3" s="70"/>
      <c r="D3" s="70"/>
      <c r="E3" s="70"/>
      <c r="F3" s="70"/>
      <c r="I3" s="103" t="s">
        <v>37</v>
      </c>
      <c r="J3" s="70"/>
    </row>
    <row r="4" spans="1:10" s="1" customFormat="1" ht="14.25" customHeight="1" thickBot="1">
      <c r="A4" s="140" t="s">
        <v>38</v>
      </c>
      <c r="B4" s="141" t="s">
        <v>39</v>
      </c>
      <c r="C4" s="142" t="s">
        <v>76</v>
      </c>
      <c r="D4" s="143" t="s">
        <v>40</v>
      </c>
      <c r="E4" s="143"/>
      <c r="F4" s="143"/>
      <c r="G4" s="143"/>
      <c r="H4" s="131"/>
      <c r="I4" s="144" t="s">
        <v>41</v>
      </c>
      <c r="J4" s="8"/>
    </row>
    <row r="5" spans="1:10" s="1" customFormat="1" ht="14.25" customHeight="1" thickBot="1">
      <c r="A5" s="140"/>
      <c r="B5" s="141"/>
      <c r="C5" s="142"/>
      <c r="D5" s="145" t="s">
        <v>42</v>
      </c>
      <c r="E5" s="146" t="s">
        <v>43</v>
      </c>
      <c r="F5" s="146"/>
      <c r="G5" s="146"/>
      <c r="H5" s="132"/>
      <c r="I5" s="144"/>
      <c r="J5" s="8"/>
    </row>
    <row r="6" spans="1:10" s="1" customFormat="1" ht="14.25" customHeight="1" thickBot="1">
      <c r="A6" s="140"/>
      <c r="B6" s="141"/>
      <c r="C6" s="142"/>
      <c r="D6" s="145"/>
      <c r="E6" s="147" t="s">
        <v>44</v>
      </c>
      <c r="F6" s="147" t="s">
        <v>45</v>
      </c>
      <c r="G6" s="152" t="s">
        <v>46</v>
      </c>
      <c r="H6" s="150" t="s">
        <v>47</v>
      </c>
      <c r="I6" s="144"/>
      <c r="J6" s="8"/>
    </row>
    <row r="7" spans="1:10" s="1" customFormat="1" ht="14.25" customHeight="1" thickBot="1">
      <c r="A7" s="140"/>
      <c r="B7" s="141"/>
      <c r="C7" s="142"/>
      <c r="D7" s="145"/>
      <c r="E7" s="147"/>
      <c r="F7" s="147"/>
      <c r="G7" s="152"/>
      <c r="H7" s="150"/>
      <c r="I7" s="144"/>
      <c r="J7" s="8"/>
    </row>
    <row r="8" spans="1:10" s="1" customFormat="1" ht="15" customHeight="1">
      <c r="A8" s="140"/>
      <c r="B8" s="141"/>
      <c r="C8" s="142"/>
      <c r="D8" s="145"/>
      <c r="E8" s="147"/>
      <c r="F8" s="147"/>
      <c r="G8" s="152"/>
      <c r="H8" s="150"/>
      <c r="I8" s="144"/>
      <c r="J8" s="8"/>
    </row>
    <row r="9" spans="1:10" s="6" customFormat="1" ht="19.5" customHeight="1">
      <c r="A9" s="2">
        <v>1</v>
      </c>
      <c r="B9" s="3">
        <v>2</v>
      </c>
      <c r="C9" s="93">
        <v>3</v>
      </c>
      <c r="D9" s="93">
        <v>4</v>
      </c>
      <c r="E9" s="94">
        <v>5</v>
      </c>
      <c r="F9" s="94">
        <v>6</v>
      </c>
      <c r="G9" s="4">
        <v>7</v>
      </c>
      <c r="H9" s="4">
        <v>8</v>
      </c>
      <c r="I9" s="5">
        <v>9</v>
      </c>
      <c r="J9" s="9"/>
    </row>
    <row r="10" spans="1:10" s="32" customFormat="1" ht="25.5" customHeight="1">
      <c r="A10" s="151" t="s">
        <v>48</v>
      </c>
      <c r="B10" s="151"/>
      <c r="C10" s="60">
        <f>C11+C22</f>
        <v>2517000</v>
      </c>
      <c r="D10" s="60">
        <f>D11+D22</f>
        <v>0</v>
      </c>
      <c r="E10" s="60">
        <f>E11+E22</f>
        <v>2229000</v>
      </c>
      <c r="F10" s="60">
        <f>F11+F22</f>
        <v>0</v>
      </c>
      <c r="G10" s="29">
        <f>G11+G22</f>
        <v>288000</v>
      </c>
      <c r="H10" s="29"/>
      <c r="I10" s="30"/>
      <c r="J10" s="31"/>
    </row>
    <row r="11" spans="1:10" s="32" customFormat="1" ht="21.75" customHeight="1">
      <c r="A11" s="149" t="s">
        <v>49</v>
      </c>
      <c r="B11" s="149"/>
      <c r="C11" s="61">
        <f>SUM(C12:C21)</f>
        <v>1835000</v>
      </c>
      <c r="D11" s="61">
        <f>SUM(D12:D15)</f>
        <v>0</v>
      </c>
      <c r="E11" s="61">
        <f>SUM(E12:E21)</f>
        <v>1835000</v>
      </c>
      <c r="F11" s="61">
        <f>SUM(F12:F15)</f>
        <v>0</v>
      </c>
      <c r="G11" s="33">
        <f>SUM(G12:G15)</f>
        <v>0</v>
      </c>
      <c r="H11" s="33"/>
      <c r="I11" s="30"/>
      <c r="J11" s="31"/>
    </row>
    <row r="12" spans="1:10" s="32" customFormat="1" ht="52.5" customHeight="1">
      <c r="A12" s="34">
        <v>1</v>
      </c>
      <c r="B12" s="35" t="s">
        <v>29</v>
      </c>
      <c r="C12" s="81">
        <f>SUM(D12,E12,F12,G12,H12)</f>
        <v>500000</v>
      </c>
      <c r="D12" s="81">
        <v>0</v>
      </c>
      <c r="E12" s="81">
        <v>500000</v>
      </c>
      <c r="F12" s="81">
        <v>0</v>
      </c>
      <c r="G12" s="36"/>
      <c r="H12" s="37"/>
      <c r="I12" s="153" t="s">
        <v>50</v>
      </c>
      <c r="J12" s="31"/>
    </row>
    <row r="13" spans="1:10" s="44" customFormat="1" ht="26.25" customHeight="1">
      <c r="A13" s="39">
        <v>2</v>
      </c>
      <c r="B13" s="40" t="s">
        <v>74</v>
      </c>
      <c r="C13" s="63">
        <f>SUM(D13,E13,F13,G13,H13)</f>
        <v>622000</v>
      </c>
      <c r="D13" s="63"/>
      <c r="E13" s="63">
        <v>622000</v>
      </c>
      <c r="F13" s="63"/>
      <c r="G13" s="41"/>
      <c r="H13" s="42"/>
      <c r="I13" s="153"/>
      <c r="J13" s="43"/>
    </row>
    <row r="14" spans="1:10" s="44" customFormat="1" ht="26.25" customHeight="1">
      <c r="A14" s="39" t="s">
        <v>63</v>
      </c>
      <c r="B14" s="40" t="s">
        <v>77</v>
      </c>
      <c r="C14" s="63">
        <v>30000</v>
      </c>
      <c r="D14" s="63"/>
      <c r="E14" s="63">
        <v>30000</v>
      </c>
      <c r="F14" s="63"/>
      <c r="G14" s="41"/>
      <c r="H14" s="42"/>
      <c r="I14" s="153"/>
      <c r="J14" s="43"/>
    </row>
    <row r="15" spans="1:10" s="32" customFormat="1" ht="26.25" customHeight="1">
      <c r="A15" s="34" t="s">
        <v>64</v>
      </c>
      <c r="B15" s="35" t="s">
        <v>51</v>
      </c>
      <c r="C15" s="81">
        <f>E15</f>
        <v>28000</v>
      </c>
      <c r="D15" s="81"/>
      <c r="E15" s="81">
        <v>28000</v>
      </c>
      <c r="F15" s="81"/>
      <c r="G15" s="36"/>
      <c r="H15" s="36"/>
      <c r="I15" s="153"/>
      <c r="J15" s="31"/>
    </row>
    <row r="16" spans="1:10" s="32" customFormat="1" ht="26.25" customHeight="1">
      <c r="A16" s="34" t="s">
        <v>65</v>
      </c>
      <c r="B16" s="35" t="s">
        <v>78</v>
      </c>
      <c r="C16" s="81">
        <f>E16</f>
        <v>50000</v>
      </c>
      <c r="D16" s="81"/>
      <c r="E16" s="81">
        <v>50000</v>
      </c>
      <c r="F16" s="81"/>
      <c r="G16" s="36"/>
      <c r="H16" s="36"/>
      <c r="I16" s="38"/>
      <c r="J16" s="31"/>
    </row>
    <row r="17" spans="1:10" s="32" customFormat="1" ht="30" customHeight="1">
      <c r="A17" s="34">
        <v>7</v>
      </c>
      <c r="B17" s="35" t="s">
        <v>12</v>
      </c>
      <c r="C17" s="81">
        <v>5000</v>
      </c>
      <c r="D17" s="81"/>
      <c r="E17" s="81">
        <v>5000</v>
      </c>
      <c r="F17" s="81"/>
      <c r="G17" s="36" t="s">
        <v>13</v>
      </c>
      <c r="H17" s="36"/>
      <c r="I17" s="38"/>
      <c r="J17" s="31"/>
    </row>
    <row r="18" spans="1:10" s="32" customFormat="1" ht="30" customHeight="1">
      <c r="A18" s="34">
        <v>8</v>
      </c>
      <c r="B18" s="35" t="s">
        <v>14</v>
      </c>
      <c r="C18" s="81">
        <v>50000</v>
      </c>
      <c r="D18" s="81"/>
      <c r="E18" s="81">
        <v>50000</v>
      </c>
      <c r="F18" s="81"/>
      <c r="G18" s="36"/>
      <c r="H18" s="36"/>
      <c r="I18" s="38"/>
      <c r="J18" s="31"/>
    </row>
    <row r="19" spans="1:10" s="32" customFormat="1" ht="30" customHeight="1">
      <c r="A19" s="34">
        <v>9</v>
      </c>
      <c r="B19" s="35" t="s">
        <v>15</v>
      </c>
      <c r="C19" s="81">
        <v>20000</v>
      </c>
      <c r="D19" s="81"/>
      <c r="E19" s="81">
        <v>20000</v>
      </c>
      <c r="F19" s="81"/>
      <c r="G19" s="36"/>
      <c r="H19" s="36"/>
      <c r="I19" s="38"/>
      <c r="J19" s="31"/>
    </row>
    <row r="20" spans="1:10" s="32" customFormat="1" ht="30" customHeight="1">
      <c r="A20" s="34">
        <v>10</v>
      </c>
      <c r="B20" s="35" t="s">
        <v>16</v>
      </c>
      <c r="C20" s="81">
        <v>500000</v>
      </c>
      <c r="D20" s="81"/>
      <c r="E20" s="81">
        <v>500000</v>
      </c>
      <c r="F20" s="81"/>
      <c r="G20" s="36"/>
      <c r="H20" s="36"/>
      <c r="I20" s="38"/>
      <c r="J20" s="31"/>
    </row>
    <row r="21" spans="1:10" s="32" customFormat="1" ht="30" customHeight="1">
      <c r="A21" s="34">
        <v>11</v>
      </c>
      <c r="B21" s="35" t="s">
        <v>17</v>
      </c>
      <c r="C21" s="81">
        <v>30000</v>
      </c>
      <c r="D21" s="81"/>
      <c r="E21" s="81">
        <v>30000</v>
      </c>
      <c r="F21" s="81"/>
      <c r="G21" s="36" t="s">
        <v>13</v>
      </c>
      <c r="H21" s="36"/>
      <c r="I21" s="38"/>
      <c r="J21" s="31"/>
    </row>
    <row r="22" spans="1:10" s="47" customFormat="1" ht="21.75" customHeight="1">
      <c r="A22" s="148" t="s">
        <v>66</v>
      </c>
      <c r="B22" s="148"/>
      <c r="C22" s="95">
        <f>C24+C23</f>
        <v>682000</v>
      </c>
      <c r="D22" s="95">
        <f>D24+D23</f>
        <v>0</v>
      </c>
      <c r="E22" s="95">
        <f>E24+E23</f>
        <v>394000</v>
      </c>
      <c r="F22" s="95">
        <f>F24+F23</f>
        <v>0</v>
      </c>
      <c r="G22" s="45">
        <f>G24+G23</f>
        <v>288000</v>
      </c>
      <c r="H22" s="45"/>
      <c r="I22" s="38"/>
      <c r="J22" s="46"/>
    </row>
    <row r="23" spans="1:12" s="54" customFormat="1" ht="30.75" customHeight="1">
      <c r="A23" s="48">
        <v>1</v>
      </c>
      <c r="B23" s="49" t="s">
        <v>79</v>
      </c>
      <c r="C23" s="96">
        <v>650000</v>
      </c>
      <c r="D23" s="97"/>
      <c r="E23" s="96">
        <v>362000</v>
      </c>
      <c r="F23" s="96"/>
      <c r="G23" s="50">
        <v>288000</v>
      </c>
      <c r="H23" s="51" t="s">
        <v>67</v>
      </c>
      <c r="I23" s="154" t="s">
        <v>50</v>
      </c>
      <c r="J23" s="53"/>
      <c r="L23" s="53"/>
    </row>
    <row r="24" spans="1:10" s="54" customFormat="1" ht="21.75" customHeight="1">
      <c r="A24" s="48">
        <v>2</v>
      </c>
      <c r="B24" s="49" t="s">
        <v>80</v>
      </c>
      <c r="C24" s="96">
        <v>32000</v>
      </c>
      <c r="D24" s="97"/>
      <c r="E24" s="96">
        <v>32000</v>
      </c>
      <c r="F24" s="96"/>
      <c r="G24" s="50"/>
      <c r="H24" s="51"/>
      <c r="I24" s="154"/>
      <c r="J24" s="53"/>
    </row>
    <row r="25" spans="1:10" s="47" customFormat="1" ht="29.25" customHeight="1">
      <c r="A25" s="155" t="s">
        <v>68</v>
      </c>
      <c r="B25" s="155"/>
      <c r="C25" s="98">
        <f aca="true" t="shared" si="0" ref="C25:G26">C26</f>
        <v>10000</v>
      </c>
      <c r="D25" s="98">
        <f t="shared" si="0"/>
        <v>0</v>
      </c>
      <c r="E25" s="98">
        <f t="shared" si="0"/>
        <v>10000</v>
      </c>
      <c r="F25" s="98">
        <f t="shared" si="0"/>
        <v>0</v>
      </c>
      <c r="G25" s="55">
        <f t="shared" si="0"/>
        <v>0</v>
      </c>
      <c r="H25" s="55"/>
      <c r="I25" s="52"/>
      <c r="J25" s="46"/>
    </row>
    <row r="26" spans="1:10" s="47" customFormat="1" ht="21.75" customHeight="1">
      <c r="A26" s="148" t="s">
        <v>69</v>
      </c>
      <c r="B26" s="148"/>
      <c r="C26" s="95">
        <f t="shared" si="0"/>
        <v>10000</v>
      </c>
      <c r="D26" s="95">
        <f t="shared" si="0"/>
        <v>0</v>
      </c>
      <c r="E26" s="95">
        <f t="shared" si="0"/>
        <v>10000</v>
      </c>
      <c r="F26" s="95">
        <f>F27</f>
        <v>0</v>
      </c>
      <c r="G26" s="45">
        <f>G27</f>
        <v>0</v>
      </c>
      <c r="H26" s="45"/>
      <c r="I26" s="52"/>
      <c r="J26" s="46"/>
    </row>
    <row r="27" spans="1:10" s="47" customFormat="1" ht="28.5" customHeight="1">
      <c r="A27" s="56">
        <v>1</v>
      </c>
      <c r="B27" s="57" t="s">
        <v>70</v>
      </c>
      <c r="C27" s="99">
        <f>SUM(D27,E27,F27,G27,H27)</f>
        <v>10000</v>
      </c>
      <c r="D27" s="99"/>
      <c r="E27" s="99">
        <v>10000</v>
      </c>
      <c r="F27" s="99"/>
      <c r="G27" s="58"/>
      <c r="H27" s="51"/>
      <c r="I27" s="52" t="s">
        <v>50</v>
      </c>
      <c r="J27" s="46"/>
    </row>
    <row r="28" spans="1:10" s="32" customFormat="1" ht="25.5" customHeight="1">
      <c r="A28" s="151" t="s">
        <v>52</v>
      </c>
      <c r="B28" s="151"/>
      <c r="C28" s="60">
        <f>SUM(C29,C33)</f>
        <v>410291</v>
      </c>
      <c r="D28" s="60">
        <v>0</v>
      </c>
      <c r="E28" s="60">
        <f>SUM(E29,E33)</f>
        <v>410291</v>
      </c>
      <c r="F28" s="60">
        <v>0</v>
      </c>
      <c r="G28" s="29">
        <v>0</v>
      </c>
      <c r="H28" s="29"/>
      <c r="I28" s="30"/>
      <c r="J28" s="31"/>
    </row>
    <row r="29" spans="1:10" s="32" customFormat="1" ht="23.25" customHeight="1" thickBot="1">
      <c r="A29" s="158" t="s">
        <v>53</v>
      </c>
      <c r="B29" s="158"/>
      <c r="C29" s="109">
        <f>SUM(C30:C32)</f>
        <v>397291</v>
      </c>
      <c r="D29" s="109">
        <v>0</v>
      </c>
      <c r="E29" s="109">
        <f>SUM(E30:E32)</f>
        <v>397291</v>
      </c>
      <c r="F29" s="109">
        <f>F30</f>
        <v>0</v>
      </c>
      <c r="G29" s="110">
        <f>G30</f>
        <v>0</v>
      </c>
      <c r="H29" s="110"/>
      <c r="I29" s="30"/>
      <c r="J29" s="31"/>
    </row>
    <row r="30" spans="1:12" s="44" customFormat="1" ht="36" customHeight="1">
      <c r="A30" s="104">
        <v>1</v>
      </c>
      <c r="B30" s="105" t="s">
        <v>81</v>
      </c>
      <c r="C30" s="106">
        <f>D30+E30+F30+G30</f>
        <v>381291</v>
      </c>
      <c r="D30" s="115"/>
      <c r="E30" s="106">
        <v>381291</v>
      </c>
      <c r="F30" s="106"/>
      <c r="G30" s="107"/>
      <c r="H30" s="108" t="s">
        <v>72</v>
      </c>
      <c r="I30" s="30" t="s">
        <v>27</v>
      </c>
      <c r="J30" s="43"/>
      <c r="L30" s="43"/>
    </row>
    <row r="31" spans="1:10" s="44" customFormat="1" ht="27.75" customHeight="1">
      <c r="A31" s="39">
        <v>2</v>
      </c>
      <c r="B31" s="62" t="s">
        <v>8</v>
      </c>
      <c r="C31" s="63">
        <v>6000</v>
      </c>
      <c r="D31" s="116"/>
      <c r="E31" s="63">
        <v>6000</v>
      </c>
      <c r="F31" s="63"/>
      <c r="G31" s="41"/>
      <c r="H31" s="117"/>
      <c r="I31" s="30"/>
      <c r="J31" s="43"/>
    </row>
    <row r="32" spans="1:10" s="44" customFormat="1" ht="27.75" customHeight="1">
      <c r="A32" s="39">
        <v>3</v>
      </c>
      <c r="B32" s="62" t="s">
        <v>18</v>
      </c>
      <c r="C32" s="63">
        <v>10000</v>
      </c>
      <c r="D32" s="116"/>
      <c r="E32" s="63">
        <v>10000</v>
      </c>
      <c r="F32" s="63"/>
      <c r="G32" s="41"/>
      <c r="H32" s="117"/>
      <c r="I32" s="30"/>
      <c r="J32" s="43"/>
    </row>
    <row r="33" spans="1:10" s="32" customFormat="1" ht="23.25" customHeight="1">
      <c r="A33" s="149" t="s">
        <v>7</v>
      </c>
      <c r="B33" s="149"/>
      <c r="C33" s="61">
        <f>C34+C35</f>
        <v>13000</v>
      </c>
      <c r="D33" s="61">
        <v>0</v>
      </c>
      <c r="E33" s="61">
        <f>E34+E35</f>
        <v>13000</v>
      </c>
      <c r="F33" s="61">
        <f>F34</f>
        <v>0</v>
      </c>
      <c r="G33" s="33">
        <f>G34</f>
        <v>0</v>
      </c>
      <c r="H33" s="33"/>
      <c r="I33" s="30"/>
      <c r="J33" s="31"/>
    </row>
    <row r="34" spans="1:10" s="44" customFormat="1" ht="25.5" customHeight="1">
      <c r="A34" s="39">
        <v>1</v>
      </c>
      <c r="B34" s="62" t="s">
        <v>20</v>
      </c>
      <c r="C34" s="63">
        <v>9000</v>
      </c>
      <c r="D34" s="116"/>
      <c r="E34" s="63">
        <v>9000</v>
      </c>
      <c r="F34" s="63"/>
      <c r="G34" s="41"/>
      <c r="H34" s="117"/>
      <c r="I34" s="30"/>
      <c r="J34" s="43"/>
    </row>
    <row r="35" spans="1:10" s="44" customFormat="1" ht="25.5" customHeight="1">
      <c r="A35" s="39">
        <v>2</v>
      </c>
      <c r="B35" s="62" t="s">
        <v>21</v>
      </c>
      <c r="C35" s="63">
        <v>4000</v>
      </c>
      <c r="D35" s="116"/>
      <c r="E35" s="63">
        <v>4000</v>
      </c>
      <c r="F35" s="63"/>
      <c r="G35" s="41"/>
      <c r="H35" s="117"/>
      <c r="I35" s="30"/>
      <c r="J35" s="43"/>
    </row>
    <row r="36" spans="1:10" s="44" customFormat="1" ht="25.5" customHeight="1">
      <c r="A36" s="64"/>
      <c r="B36" s="64" t="s">
        <v>22</v>
      </c>
      <c r="C36" s="65">
        <v>115000</v>
      </c>
      <c r="D36" s="65"/>
      <c r="E36" s="65">
        <v>115000</v>
      </c>
      <c r="F36" s="100"/>
      <c r="G36" s="66"/>
      <c r="H36" s="19"/>
      <c r="I36" s="67"/>
      <c r="J36" s="43"/>
    </row>
    <row r="37" spans="1:10" s="44" customFormat="1" ht="25.5" customHeight="1">
      <c r="A37" s="157" t="s">
        <v>23</v>
      </c>
      <c r="B37" s="157"/>
      <c r="C37" s="68">
        <v>115000</v>
      </c>
      <c r="D37" s="68"/>
      <c r="E37" s="68">
        <v>115000</v>
      </c>
      <c r="F37" s="100"/>
      <c r="G37" s="66"/>
      <c r="H37" s="19"/>
      <c r="I37" s="67"/>
      <c r="J37" s="43"/>
    </row>
    <row r="38" spans="1:10" s="44" customFormat="1" ht="30" customHeight="1">
      <c r="A38" s="69">
        <v>1</v>
      </c>
      <c r="B38" s="62" t="s">
        <v>4</v>
      </c>
      <c r="C38" s="68">
        <v>115000</v>
      </c>
      <c r="D38" s="68"/>
      <c r="E38" s="68">
        <v>115000</v>
      </c>
      <c r="F38" s="100"/>
      <c r="G38" s="66"/>
      <c r="H38" s="20"/>
      <c r="I38" s="67"/>
      <c r="J38" s="43"/>
    </row>
    <row r="39" spans="1:10" s="47" customFormat="1" ht="25.5" customHeight="1">
      <c r="A39" s="155" t="s">
        <v>82</v>
      </c>
      <c r="B39" s="155"/>
      <c r="C39" s="98">
        <f>C40</f>
        <v>158633</v>
      </c>
      <c r="D39" s="98">
        <f>D40</f>
        <v>0</v>
      </c>
      <c r="E39" s="98">
        <f>E40</f>
        <v>158633</v>
      </c>
      <c r="F39" s="98">
        <f>F40</f>
        <v>0</v>
      </c>
      <c r="G39" s="55"/>
      <c r="H39" s="55"/>
      <c r="I39" s="52"/>
      <c r="J39" s="46"/>
    </row>
    <row r="40" spans="1:10" s="47" customFormat="1" ht="21.75" customHeight="1">
      <c r="A40" s="148" t="s">
        <v>83</v>
      </c>
      <c r="B40" s="148"/>
      <c r="C40" s="95">
        <f>SUM(C41,C42)</f>
        <v>158633</v>
      </c>
      <c r="D40" s="95">
        <f>SUM(D41:D44)</f>
        <v>0</v>
      </c>
      <c r="E40" s="95">
        <f>SUM(E41,E42)</f>
        <v>158633</v>
      </c>
      <c r="F40" s="95">
        <f>F41</f>
        <v>0</v>
      </c>
      <c r="G40" s="45"/>
      <c r="H40" s="45"/>
      <c r="I40" s="52"/>
      <c r="J40" s="46"/>
    </row>
    <row r="41" spans="1:10" s="47" customFormat="1" ht="28.5" customHeight="1">
      <c r="A41" s="56">
        <v>1</v>
      </c>
      <c r="B41" s="57" t="s">
        <v>84</v>
      </c>
      <c r="C41" s="99">
        <v>142633</v>
      </c>
      <c r="D41" s="99"/>
      <c r="E41" s="99">
        <v>142633</v>
      </c>
      <c r="F41" s="99"/>
      <c r="G41" s="59"/>
      <c r="H41" s="51"/>
      <c r="I41" s="30" t="s">
        <v>27</v>
      </c>
      <c r="J41" s="46"/>
    </row>
    <row r="42" spans="1:10" s="47" customFormat="1" ht="28.5" customHeight="1">
      <c r="A42" s="56">
        <v>2</v>
      </c>
      <c r="B42" s="57" t="s">
        <v>6</v>
      </c>
      <c r="C42" s="99">
        <v>16000</v>
      </c>
      <c r="D42" s="99"/>
      <c r="E42" s="99">
        <v>16000</v>
      </c>
      <c r="F42" s="99"/>
      <c r="G42" s="59"/>
      <c r="H42" s="51"/>
      <c r="I42" s="30"/>
      <c r="J42" s="46"/>
    </row>
    <row r="43" spans="1:10" s="1" customFormat="1" ht="24.75" customHeight="1">
      <c r="A43" s="138" t="s">
        <v>54</v>
      </c>
      <c r="B43" s="138"/>
      <c r="C43" s="24">
        <f>SUM(C44,C46)</f>
        <v>29090</v>
      </c>
      <c r="D43" s="24">
        <f>D44</f>
        <v>0</v>
      </c>
      <c r="E43" s="24">
        <f>SUM(E44,E46)</f>
        <v>29090</v>
      </c>
      <c r="F43" s="24">
        <f>F44</f>
        <v>0</v>
      </c>
      <c r="G43" s="22">
        <f>G44</f>
        <v>0</v>
      </c>
      <c r="H43" s="22"/>
      <c r="I43" s="17"/>
      <c r="J43" s="8"/>
    </row>
    <row r="44" spans="1:10" s="1" customFormat="1" ht="19.5" customHeight="1">
      <c r="A44" s="136" t="s">
        <v>55</v>
      </c>
      <c r="B44" s="136"/>
      <c r="C44" s="26">
        <f>SUM(C45:C45)</f>
        <v>19090</v>
      </c>
      <c r="D44" s="26">
        <f>SUM(D45:D45)</f>
        <v>0</v>
      </c>
      <c r="E44" s="26">
        <f>SUM(E45:E45)</f>
        <v>19090</v>
      </c>
      <c r="F44" s="26">
        <f>SUM(F45:F45)</f>
        <v>0</v>
      </c>
      <c r="G44" s="23">
        <f>SUM(G45:G45)</f>
        <v>0</v>
      </c>
      <c r="H44" s="23"/>
      <c r="I44" s="17"/>
      <c r="J44" s="8"/>
    </row>
    <row r="45" spans="1:10" s="71" customFormat="1" ht="22.5" customHeight="1">
      <c r="A45" s="118" t="s">
        <v>62</v>
      </c>
      <c r="B45" s="119" t="s">
        <v>5</v>
      </c>
      <c r="C45" s="120">
        <v>19090</v>
      </c>
      <c r="D45" s="120"/>
      <c r="E45" s="120">
        <v>19090</v>
      </c>
      <c r="F45" s="120"/>
      <c r="G45" s="121"/>
      <c r="H45" s="121"/>
      <c r="I45" s="122"/>
      <c r="J45" s="70"/>
    </row>
    <row r="46" spans="1:10" s="1" customFormat="1" ht="19.5" customHeight="1">
      <c r="A46" s="136" t="s">
        <v>10</v>
      </c>
      <c r="B46" s="136"/>
      <c r="C46" s="26">
        <f>SUM(C47:C47)</f>
        <v>10000</v>
      </c>
      <c r="D46" s="26">
        <f>SUM(D47:D47)</f>
        <v>0</v>
      </c>
      <c r="E46" s="26">
        <f>SUM(E47:E47)</f>
        <v>10000</v>
      </c>
      <c r="F46" s="26">
        <f>SUM(F47:F47)</f>
        <v>0</v>
      </c>
      <c r="G46" s="23">
        <f>SUM(G47:G47)</f>
        <v>0</v>
      </c>
      <c r="H46" s="23"/>
      <c r="I46" s="17"/>
      <c r="J46" s="8"/>
    </row>
    <row r="47" spans="1:10" s="71" customFormat="1" ht="45" customHeight="1">
      <c r="A47" s="123" t="s">
        <v>62</v>
      </c>
      <c r="B47" s="124" t="s">
        <v>11</v>
      </c>
      <c r="C47" s="120">
        <v>10000</v>
      </c>
      <c r="D47" s="120"/>
      <c r="E47" s="120">
        <v>10000</v>
      </c>
      <c r="F47" s="120"/>
      <c r="G47" s="121"/>
      <c r="H47" s="121"/>
      <c r="I47" s="122"/>
      <c r="J47" s="70"/>
    </row>
    <row r="48" spans="1:10" s="71" customFormat="1" ht="26.25" customHeight="1">
      <c r="A48" s="133" t="s">
        <v>32</v>
      </c>
      <c r="B48" s="133"/>
      <c r="C48" s="120">
        <f>SUM(C49,C51)</f>
        <v>90000</v>
      </c>
      <c r="D48" s="120"/>
      <c r="E48" s="120">
        <f>SUM(E49,E51)</f>
        <v>90000</v>
      </c>
      <c r="F48" s="120"/>
      <c r="G48" s="121"/>
      <c r="H48" s="121"/>
      <c r="I48" s="122"/>
      <c r="J48" s="70"/>
    </row>
    <row r="49" spans="1:10" s="75" customFormat="1" ht="22.5" customHeight="1">
      <c r="A49" s="134" t="s">
        <v>33</v>
      </c>
      <c r="B49" s="134"/>
      <c r="C49" s="76">
        <f>SUM(C50)</f>
        <v>5000</v>
      </c>
      <c r="D49" s="76">
        <f>SUM(D50:D55)</f>
        <v>0</v>
      </c>
      <c r="E49" s="76">
        <f>SUM(E50)</f>
        <v>5000</v>
      </c>
      <c r="F49" s="76">
        <f>SUM(F50:F55)</f>
        <v>0</v>
      </c>
      <c r="G49" s="77">
        <f>SUM(G50:G55)</f>
        <v>0</v>
      </c>
      <c r="H49" s="77">
        <f>SUM(H50:H55)</f>
        <v>0</v>
      </c>
      <c r="I49" s="35"/>
      <c r="J49" s="74"/>
    </row>
    <row r="50" spans="1:12" s="44" customFormat="1" ht="33.75" customHeight="1">
      <c r="A50" s="39">
        <v>1</v>
      </c>
      <c r="B50" s="125" t="s">
        <v>34</v>
      </c>
      <c r="C50" s="63">
        <v>5000</v>
      </c>
      <c r="D50" s="116"/>
      <c r="E50" s="63">
        <v>5000</v>
      </c>
      <c r="F50" s="63">
        <v>0</v>
      </c>
      <c r="G50" s="41"/>
      <c r="H50" s="78"/>
      <c r="I50" s="17"/>
      <c r="J50" s="43"/>
      <c r="L50" s="43"/>
    </row>
    <row r="51" spans="1:10" s="75" customFormat="1" ht="22.5" customHeight="1">
      <c r="A51" s="134" t="s">
        <v>35</v>
      </c>
      <c r="B51" s="134"/>
      <c r="C51" s="76">
        <f>SUM(C52)</f>
        <v>85000</v>
      </c>
      <c r="D51" s="76">
        <f>SUM(D52:D57)</f>
        <v>0</v>
      </c>
      <c r="E51" s="76">
        <f>SUM(E52)</f>
        <v>85000</v>
      </c>
      <c r="F51" s="76">
        <f>SUM(F52:F57)</f>
        <v>0</v>
      </c>
      <c r="G51" s="77">
        <f>SUM(G52:G57)</f>
        <v>0</v>
      </c>
      <c r="H51" s="77">
        <f>SUM(H52:H57)</f>
        <v>0</v>
      </c>
      <c r="I51" s="35"/>
      <c r="J51" s="74"/>
    </row>
    <row r="52" spans="1:12" s="44" customFormat="1" ht="33.75" customHeight="1">
      <c r="A52" s="39">
        <v>1</v>
      </c>
      <c r="B52" s="125" t="s">
        <v>36</v>
      </c>
      <c r="C52" s="63">
        <v>85000</v>
      </c>
      <c r="D52" s="116"/>
      <c r="E52" s="63">
        <v>85000</v>
      </c>
      <c r="F52" s="63"/>
      <c r="G52" s="41"/>
      <c r="H52" s="78"/>
      <c r="I52" s="17"/>
      <c r="J52" s="43"/>
      <c r="L52" s="43"/>
    </row>
    <row r="53" spans="1:10" s="75" customFormat="1" ht="26.25" customHeight="1">
      <c r="A53" s="133" t="s">
        <v>56</v>
      </c>
      <c r="B53" s="133"/>
      <c r="C53" s="72">
        <f>SUM(C54,C60,)</f>
        <v>1695778.6199999999</v>
      </c>
      <c r="D53" s="72">
        <v>0</v>
      </c>
      <c r="E53" s="72">
        <f>SUM(E54,E60,)</f>
        <v>1695778.6199999999</v>
      </c>
      <c r="F53" s="72">
        <v>0</v>
      </c>
      <c r="G53" s="73">
        <v>0</v>
      </c>
      <c r="H53" s="73">
        <f>H54</f>
        <v>0</v>
      </c>
      <c r="I53" s="34"/>
      <c r="J53" s="74"/>
    </row>
    <row r="54" spans="1:10" s="75" customFormat="1" ht="22.5" customHeight="1">
      <c r="A54" s="134" t="s">
        <v>57</v>
      </c>
      <c r="B54" s="134"/>
      <c r="C54" s="76">
        <f>SUM(C55,C56,C57,C58,C59)</f>
        <v>1510683.4</v>
      </c>
      <c r="D54" s="76">
        <f>SUM(D55:D58)</f>
        <v>0</v>
      </c>
      <c r="E54" s="76">
        <f>SUM(E55,E56,E57,E58,E59)</f>
        <v>1510683.4</v>
      </c>
      <c r="F54" s="76">
        <f>SUM(F55:F58)</f>
        <v>0</v>
      </c>
      <c r="G54" s="77">
        <f>SUM(G55:G58)</f>
        <v>0</v>
      </c>
      <c r="H54" s="77">
        <f>SUM(H55:H58)</f>
        <v>0</v>
      </c>
      <c r="I54" s="35"/>
      <c r="J54" s="74"/>
    </row>
    <row r="55" spans="1:12" s="44" customFormat="1" ht="33.75" customHeight="1">
      <c r="A55" s="39">
        <v>1</v>
      </c>
      <c r="B55" s="125" t="s">
        <v>28</v>
      </c>
      <c r="C55" s="63">
        <v>279744.21</v>
      </c>
      <c r="D55" s="116"/>
      <c r="E55" s="63">
        <v>279744.21</v>
      </c>
      <c r="F55" s="63">
        <v>0</v>
      </c>
      <c r="G55" s="41"/>
      <c r="H55" s="78" t="s">
        <v>72</v>
      </c>
      <c r="I55" s="17"/>
      <c r="J55" s="43"/>
      <c r="L55" s="43"/>
    </row>
    <row r="56" spans="1:12" s="32" customFormat="1" ht="33.75" customHeight="1">
      <c r="A56" s="34">
        <v>2</v>
      </c>
      <c r="B56" s="35" t="s">
        <v>71</v>
      </c>
      <c r="C56" s="81">
        <v>490294</v>
      </c>
      <c r="D56" s="81"/>
      <c r="E56" s="81">
        <v>490294</v>
      </c>
      <c r="F56" s="81">
        <v>0</v>
      </c>
      <c r="G56" s="36"/>
      <c r="H56" s="78" t="s">
        <v>72</v>
      </c>
      <c r="I56" s="17"/>
      <c r="J56" s="31"/>
      <c r="L56" s="31"/>
    </row>
    <row r="57" spans="1:12" s="1" customFormat="1" ht="29.25" customHeight="1">
      <c r="A57" s="11">
        <v>3</v>
      </c>
      <c r="B57" s="12" t="s">
        <v>9</v>
      </c>
      <c r="C57" s="13">
        <v>10000</v>
      </c>
      <c r="D57" s="13"/>
      <c r="E57" s="13">
        <v>10000</v>
      </c>
      <c r="F57" s="13"/>
      <c r="G57" s="14"/>
      <c r="H57" s="15"/>
      <c r="I57" s="17"/>
      <c r="J57" s="8"/>
      <c r="L57" s="8"/>
    </row>
    <row r="58" spans="1:12" s="32" customFormat="1" ht="33.75" customHeight="1">
      <c r="A58" s="34">
        <v>4</v>
      </c>
      <c r="B58" s="35" t="s">
        <v>2</v>
      </c>
      <c r="C58" s="81">
        <v>720645.19</v>
      </c>
      <c r="D58" s="81"/>
      <c r="E58" s="81">
        <v>720645.19</v>
      </c>
      <c r="F58" s="81"/>
      <c r="G58" s="36"/>
      <c r="H58" s="78" t="s">
        <v>72</v>
      </c>
      <c r="I58" s="17"/>
      <c r="J58" s="31"/>
      <c r="L58" s="31"/>
    </row>
    <row r="59" spans="1:10" s="71" customFormat="1" ht="45" customHeight="1" thickBot="1">
      <c r="A59" s="126" t="s">
        <v>65</v>
      </c>
      <c r="B59" s="127" t="s">
        <v>11</v>
      </c>
      <c r="C59" s="128">
        <v>10000</v>
      </c>
      <c r="D59" s="128"/>
      <c r="E59" s="128">
        <v>10000</v>
      </c>
      <c r="F59" s="128"/>
      <c r="G59" s="129"/>
      <c r="H59" s="129"/>
      <c r="I59" s="122"/>
      <c r="J59" s="70"/>
    </row>
    <row r="60" spans="1:10" s="7" customFormat="1" ht="23.25" customHeight="1">
      <c r="A60" s="137" t="s">
        <v>58</v>
      </c>
      <c r="B60" s="137"/>
      <c r="C60" s="111">
        <f aca="true" t="shared" si="1" ref="C60:H60">SUM(C61:C66)</f>
        <v>185095.22</v>
      </c>
      <c r="D60" s="111">
        <f t="shared" si="1"/>
        <v>0</v>
      </c>
      <c r="E60" s="111">
        <f t="shared" si="1"/>
        <v>185095.22</v>
      </c>
      <c r="F60" s="111">
        <f t="shared" si="1"/>
        <v>0</v>
      </c>
      <c r="G60" s="112">
        <f t="shared" si="1"/>
        <v>0</v>
      </c>
      <c r="H60" s="112">
        <f t="shared" si="1"/>
        <v>0</v>
      </c>
      <c r="I60" s="12"/>
      <c r="J60" s="10"/>
    </row>
    <row r="61" spans="1:10" s="7" customFormat="1" ht="29.25" customHeight="1">
      <c r="A61" s="27">
        <v>1</v>
      </c>
      <c r="B61" s="12" t="s">
        <v>26</v>
      </c>
      <c r="C61" s="13">
        <v>3500</v>
      </c>
      <c r="D61" s="101"/>
      <c r="E61" s="102">
        <v>3500</v>
      </c>
      <c r="F61" s="101"/>
      <c r="G61" s="16"/>
      <c r="H61" s="16"/>
      <c r="I61" s="12"/>
      <c r="J61" s="10"/>
    </row>
    <row r="62" spans="1:12" s="32" customFormat="1" ht="36.75" customHeight="1">
      <c r="A62" s="34">
        <v>2</v>
      </c>
      <c r="B62" s="35" t="s">
        <v>73</v>
      </c>
      <c r="C62" s="81">
        <f>SUM(D62,E62,F62,G62,I62)</f>
        <v>90000</v>
      </c>
      <c r="D62" s="81"/>
      <c r="E62" s="81">
        <v>90000</v>
      </c>
      <c r="F62" s="81"/>
      <c r="G62" s="36"/>
      <c r="H62" s="78" t="s">
        <v>72</v>
      </c>
      <c r="I62" s="12"/>
      <c r="J62" s="31"/>
      <c r="L62" s="31"/>
    </row>
    <row r="63" spans="1:10" s="32" customFormat="1" ht="27.75" customHeight="1">
      <c r="A63" s="34">
        <v>3</v>
      </c>
      <c r="B63" s="35" t="s">
        <v>85</v>
      </c>
      <c r="C63" s="81">
        <v>80000</v>
      </c>
      <c r="D63" s="81"/>
      <c r="E63" s="81">
        <v>80000</v>
      </c>
      <c r="F63" s="81"/>
      <c r="G63" s="36"/>
      <c r="H63" s="78"/>
      <c r="I63" s="12"/>
      <c r="J63" s="31"/>
    </row>
    <row r="64" spans="1:9" s="31" customFormat="1" ht="22.5" customHeight="1">
      <c r="A64" s="79" t="s">
        <v>30</v>
      </c>
      <c r="B64" s="80" t="s">
        <v>25</v>
      </c>
      <c r="C64" s="81">
        <v>6853.39</v>
      </c>
      <c r="D64" s="81"/>
      <c r="E64" s="81">
        <v>6853.39</v>
      </c>
      <c r="F64" s="81"/>
      <c r="G64" s="81"/>
      <c r="H64" s="82"/>
      <c r="I64" s="18"/>
    </row>
    <row r="65" spans="1:9" s="31" customFormat="1" ht="28.5" customHeight="1">
      <c r="A65" s="79" t="s">
        <v>31</v>
      </c>
      <c r="B65" s="80" t="s">
        <v>3</v>
      </c>
      <c r="C65" s="81">
        <v>1500</v>
      </c>
      <c r="D65" s="81"/>
      <c r="E65" s="81">
        <v>1500</v>
      </c>
      <c r="F65" s="81"/>
      <c r="G65" s="81"/>
      <c r="H65" s="82"/>
      <c r="I65" s="18"/>
    </row>
    <row r="66" spans="1:10" s="1" customFormat="1" ht="27.75" customHeight="1">
      <c r="A66" s="11">
        <v>6</v>
      </c>
      <c r="B66" s="12" t="s">
        <v>24</v>
      </c>
      <c r="C66" s="13">
        <f>SUM(D66,E66,F66,G66,I66)</f>
        <v>3241.83</v>
      </c>
      <c r="D66" s="13"/>
      <c r="E66" s="13">
        <v>3241.83</v>
      </c>
      <c r="F66" s="13"/>
      <c r="G66" s="14"/>
      <c r="H66" s="15"/>
      <c r="I66" s="12"/>
      <c r="J66" s="8"/>
    </row>
    <row r="67" spans="1:10" s="1" customFormat="1" ht="23.25" customHeight="1">
      <c r="A67" s="138" t="s">
        <v>59</v>
      </c>
      <c r="B67" s="138"/>
      <c r="C67" s="24">
        <v>10000</v>
      </c>
      <c r="D67" s="24">
        <f>D68+D70</f>
        <v>0</v>
      </c>
      <c r="E67" s="24">
        <v>10000</v>
      </c>
      <c r="F67" s="24">
        <f>F68+F70</f>
        <v>0</v>
      </c>
      <c r="G67" s="22">
        <f>G68+G70</f>
        <v>0</v>
      </c>
      <c r="H67" s="22"/>
      <c r="I67" s="12"/>
      <c r="J67" s="8"/>
    </row>
    <row r="68" spans="1:10" s="1" customFormat="1" ht="23.25" customHeight="1">
      <c r="A68" s="136" t="s">
        <v>60</v>
      </c>
      <c r="B68" s="136"/>
      <c r="C68" s="26">
        <v>10000</v>
      </c>
      <c r="D68" s="26">
        <f>D69</f>
        <v>0</v>
      </c>
      <c r="E68" s="26">
        <v>10000</v>
      </c>
      <c r="F68" s="26">
        <f>F69</f>
        <v>0</v>
      </c>
      <c r="G68" s="23">
        <f>G69</f>
        <v>0</v>
      </c>
      <c r="H68" s="23"/>
      <c r="I68" s="23"/>
      <c r="J68" s="8"/>
    </row>
    <row r="69" spans="1:10" s="1" customFormat="1" ht="22.5" customHeight="1">
      <c r="A69" s="11">
        <v>1</v>
      </c>
      <c r="B69" s="130" t="s">
        <v>0</v>
      </c>
      <c r="C69" s="13">
        <v>4000</v>
      </c>
      <c r="D69" s="13"/>
      <c r="E69" s="13">
        <v>40000</v>
      </c>
      <c r="F69" s="13"/>
      <c r="G69" s="14"/>
      <c r="H69" s="25"/>
      <c r="I69" s="83"/>
      <c r="J69" s="8"/>
    </row>
    <row r="70" spans="1:10" s="1" customFormat="1" ht="22.5" customHeight="1">
      <c r="A70" s="11">
        <v>1</v>
      </c>
      <c r="B70" s="130" t="s">
        <v>1</v>
      </c>
      <c r="C70" s="13">
        <v>6000</v>
      </c>
      <c r="D70" s="13"/>
      <c r="E70" s="13">
        <v>6000</v>
      </c>
      <c r="F70" s="13"/>
      <c r="G70" s="14"/>
      <c r="H70" s="25"/>
      <c r="I70" s="83"/>
      <c r="J70" s="8"/>
    </row>
    <row r="71" spans="1:10" s="1" customFormat="1" ht="22.5" customHeight="1">
      <c r="A71" s="28"/>
      <c r="B71" s="21" t="s">
        <v>61</v>
      </c>
      <c r="C71" s="24">
        <f>SUM(C10,C25,C28,C36,C39,C43,C53,C67,C48)</f>
        <v>5035792.62</v>
      </c>
      <c r="D71" s="24">
        <f>SUM(D10,D25,D28,D36,D39,D43,D53,D67)</f>
        <v>0</v>
      </c>
      <c r="E71" s="24">
        <f>SUM(E10,E25,E28,E36,E39,E43,E53,E67,E48)</f>
        <v>4747792.62</v>
      </c>
      <c r="F71" s="24">
        <f>SUM(F10,F25,F28,F36,F39,F43,F53,F67)</f>
        <v>0</v>
      </c>
      <c r="G71" s="24">
        <f>SUM(G10,G25,G28,G36,G39,G43,G53,G67)</f>
        <v>288000</v>
      </c>
      <c r="H71" s="24">
        <f>SUM(H10,H25,H28,H36,H39,H43,H53,H67)</f>
        <v>0</v>
      </c>
      <c r="I71" s="22"/>
      <c r="J71" s="8"/>
    </row>
    <row r="72" spans="1:10" s="85" customFormat="1" ht="14.25" customHeight="1">
      <c r="A72" s="84"/>
      <c r="B72" s="71"/>
      <c r="C72" s="88"/>
      <c r="D72" s="88"/>
      <c r="E72" s="88"/>
      <c r="F72" s="70"/>
      <c r="G72" s="86"/>
      <c r="H72" s="71"/>
      <c r="I72" s="87"/>
      <c r="J72" s="88"/>
    </row>
    <row r="73" spans="7:8" ht="18.75" customHeight="1">
      <c r="G73" s="90"/>
      <c r="H73" s="91"/>
    </row>
    <row r="74" spans="4:5" ht="18.75" customHeight="1">
      <c r="D74" s="135"/>
      <c r="E74" s="135"/>
    </row>
    <row r="75" spans="3:5" ht="18.75" customHeight="1">
      <c r="C75" s="70"/>
      <c r="D75" s="114"/>
      <c r="E75" s="114"/>
    </row>
  </sheetData>
  <sheetProtection/>
  <mergeCells count="38">
    <mergeCell ref="H1:I1"/>
    <mergeCell ref="A46:B46"/>
    <mergeCell ref="A37:B37"/>
    <mergeCell ref="A53:B53"/>
    <mergeCell ref="A43:B43"/>
    <mergeCell ref="A44:B44"/>
    <mergeCell ref="A39:B39"/>
    <mergeCell ref="A28:B28"/>
    <mergeCell ref="A29:B29"/>
    <mergeCell ref="A40:B40"/>
    <mergeCell ref="I12:I15"/>
    <mergeCell ref="A22:B22"/>
    <mergeCell ref="I23:I24"/>
    <mergeCell ref="A25:B25"/>
    <mergeCell ref="A26:B26"/>
    <mergeCell ref="A33:B33"/>
    <mergeCell ref="H6:H8"/>
    <mergeCell ref="A10:B10"/>
    <mergeCell ref="A11:B11"/>
    <mergeCell ref="G6:G8"/>
    <mergeCell ref="A2:I2"/>
    <mergeCell ref="A4:A8"/>
    <mergeCell ref="B4:B8"/>
    <mergeCell ref="C4:C8"/>
    <mergeCell ref="D4:G4"/>
    <mergeCell ref="I4:I8"/>
    <mergeCell ref="D5:D8"/>
    <mergeCell ref="E5:G5"/>
    <mergeCell ref="E6:E8"/>
    <mergeCell ref="F6:F8"/>
    <mergeCell ref="A48:B48"/>
    <mergeCell ref="A49:B49"/>
    <mergeCell ref="A51:B51"/>
    <mergeCell ref="D74:E74"/>
    <mergeCell ref="A68:B68"/>
    <mergeCell ref="A54:B54"/>
    <mergeCell ref="A60:B60"/>
    <mergeCell ref="A67:B67"/>
  </mergeCells>
  <printOptions horizontalCentered="1"/>
  <pageMargins left="0.15748031496062992" right="0.15748031496062992" top="0.23" bottom="0.53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2014-02-05T11:27:44Z</cp:lastPrinted>
  <dcterms:created xsi:type="dcterms:W3CDTF">2012-11-12T08:06:07Z</dcterms:created>
  <dcterms:modified xsi:type="dcterms:W3CDTF">2014-02-05T11:30:45Z</dcterms:modified>
  <cp:category/>
  <cp:version/>
  <cp:contentType/>
  <cp:contentStatus/>
</cp:coreProperties>
</file>