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5" activeTab="0"/>
  </bookViews>
  <sheets>
    <sheet name="13" sheetId="1" r:id="rId1"/>
  </sheets>
  <definedNames>
    <definedName name="_xlnm.Print_Area" localSheetId="0">'13'!$A$1:$G$44</definedName>
  </definedNames>
  <calcPr fullCalcOnLoad="1"/>
</workbook>
</file>

<file path=xl/sharedStrings.xml><?xml version="1.0" encoding="utf-8"?>
<sst xmlns="http://schemas.openxmlformats.org/spreadsheetml/2006/main" count="116" uniqueCount="79">
  <si>
    <t>Wykaz dotacji udzielanych z budżetu Gminy Miłkowice w roku 2019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</si>
  <si>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</si>
  <si>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</si>
  <si>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</si>
  <si>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</si>
  <si>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</si>
  <si>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</si>
  <si>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</si>
  <si>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</si>
  <si>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</si>
  <si>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</si>
  <si>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</si>
  <si>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</si>
  <si>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</si>
  <si>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</si>
  <si>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</si>
  <si>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</si>
  <si>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</si>
  <si>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</si>
  <si>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</si>
  <si>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</si>
  <si>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</si>
  <si>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</si>
  <si>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</si>
  <si>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</si>
  <si>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</si>
  <si>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</si>
  <si>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</si>
  <si>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</si>
  <si>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</si>
  <si>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</si>
  <si>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</si>
  <si>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</si>
  <si>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</si>
  <si>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</si>
  <si>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</si>
  <si>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</si>
  <si>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</si>
  <si>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</si>
  <si>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</si>
  <si>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</si>
  <si>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</si>
  <si>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</si>
  <si>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</si>
  <si>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</si>
  <si>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Zakup pompy do pompowni przerzutowej</t>
  </si>
  <si>
    <t xml:space="preserve">Zakup pomp ściekowych </t>
  </si>
  <si>
    <t>Zakup pompy przerzutowej do głównej przepompowni w miejscowości Kochlice, ul. Sportowa</t>
  </si>
  <si>
    <t>Remont inwestycyjny pompowni ścieków w miejscowości Rzeszotary</t>
  </si>
  <si>
    <t>Zwalczanie narkomanii</t>
  </si>
  <si>
    <t>na realizację programów zwalczania narkomanii</t>
  </si>
  <si>
    <t>Przeciwdziałanie alkoholizmowi</t>
  </si>
  <si>
    <t>na realizację programów profilaktyki rozwiązywania problemów alkoholowych</t>
  </si>
  <si>
    <t>Gminny Ośrodek Zdrowia w Miłkowicach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</si>
  <si>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</si>
  <si>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</si>
  <si>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</si>
  <si>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</si>
  <si>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stowarzyszenia</t>
  </si>
  <si>
    <t>Ochrona zabytków</t>
  </si>
  <si>
    <t>X</t>
  </si>
  <si>
    <t>na prace konserwatorskie, restauratorskie i roboty budowlane przy zabytkach</t>
  </si>
  <si>
    <t>upowszechnianie kultury fizycznej sportu na terenie gminy</t>
  </si>
  <si>
    <t>801    921</t>
  </si>
  <si>
    <t>80195     92195</t>
  </si>
  <si>
    <t>Pozostała działalność</t>
  </si>
  <si>
    <t>organizacjom prowadzącym działalność pożytku publicznego</t>
  </si>
  <si>
    <t>na zadania własne bieżące gminy Miłkowice</t>
  </si>
  <si>
    <t>5000                      5000</t>
  </si>
  <si>
    <t>Ochotnicze straże pożarne</t>
  </si>
  <si>
    <t>na dofinansowanie zadań z zakresu ochrony przeciwpożarowej</t>
  </si>
  <si>
    <t>Ochotnicza Straż Pożarna w Rzeszotarach</t>
  </si>
  <si>
    <t>Zakup średniego samochodu specjalnego pożarniczego dla jednostki Ochotniczej Straży Pożarnej z Rzeszotar</t>
  </si>
  <si>
    <t>Związek Gmin Wiejskich Rzeczypospolitej Polskiej</t>
  </si>
  <si>
    <t>Wpłaty gmin na rzecz innych jednostek samorządu terytorialnego oraz związków gmin</t>
  </si>
  <si>
    <t>Ogółem dotacje, w tym :</t>
  </si>
  <si>
    <t>dotacje inwestycyjne:</t>
  </si>
  <si>
    <t>dotacje na zadania bieżące:</t>
  </si>
  <si>
    <r>
      <rPr>
        <b/>
        <sz val="10"/>
        <rFont val="Arial"/>
        <family val="2"/>
      </rPr>
      <t>Załącznik Nr 4</t>
    </r>
    <r>
      <rPr>
        <sz val="9"/>
        <rFont val="Arial"/>
        <family val="2"/>
      </rPr>
      <t xml:space="preserve">                                                             do Uchwały Rady Gminy Miłkowice Nr IV/26/2019                                                     z dnia 23 stycznia 2019r.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</si>
</sst>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0" xfId="51" applyFont="1" applyFill="1" applyAlignment="1">
      <alignment vertical="center"/>
      <protection/>
    </xf>
    <xf numFmtId="4" fontId="8" fillId="0" borderId="24" xfId="0" applyNumberFormat="1" applyFont="1" applyFill="1" applyBorder="1" applyAlignment="1">
      <alignment vertical="center"/>
    </xf>
    <xf numFmtId="0" fontId="2" fillId="0" borderId="30" xfId="52" applyFont="1" applyFill="1" applyBorder="1" applyAlignment="1">
      <alignment horizontal="center" vertical="center"/>
      <protection/>
    </xf>
    <xf numFmtId="0" fontId="2" fillId="0" borderId="30" xfId="52" applyFont="1" applyFill="1" applyBorder="1" applyAlignment="1">
      <alignment horizontal="center" vertical="center" wrapText="1"/>
      <protection/>
    </xf>
    <xf numFmtId="0" fontId="2" fillId="0" borderId="30" xfId="52" applyFont="1" applyFill="1" applyBorder="1" applyAlignment="1">
      <alignment horizontal="left" vertical="top" wrapText="1"/>
      <protection/>
    </xf>
    <xf numFmtId="3" fontId="2" fillId="0" borderId="30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3" fontId="2" fillId="0" borderId="36" xfId="0" applyNumberFormat="1" applyFont="1" applyFill="1" applyBorder="1" applyAlignment="1">
      <alignment vertical="center"/>
    </xf>
    <xf numFmtId="4" fontId="12" fillId="0" borderId="37" xfId="51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Alignment="1">
      <alignment vertical="center"/>
    </xf>
    <xf numFmtId="4" fontId="2" fillId="0" borderId="10" xfId="51" applyNumberFormat="1" applyFont="1" applyFill="1" applyBorder="1" applyAlignment="1">
      <alignment vertical="center"/>
      <protection/>
    </xf>
    <xf numFmtId="4" fontId="8" fillId="0" borderId="3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0" borderId="40" xfId="51" applyFont="1" applyFill="1" applyBorder="1" applyAlignment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="90" zoomScaleNormal="90" zoomScalePageLayoutView="0" workbookViewId="0" topLeftCell="A1">
      <selection activeCell="A2" sqref="A2:G2"/>
    </sheetView>
  </sheetViews>
  <sheetFormatPr defaultColWidth="8.625" defaultRowHeight="12.75"/>
  <cols>
    <col min="1" max="1" width="3.75390625" style="1" customWidth="1"/>
    <col min="2" max="2" width="5.375" style="1" customWidth="1"/>
    <col min="3" max="3" width="7.75390625" style="1" customWidth="1"/>
    <col min="4" max="4" width="18.375" style="1" customWidth="1"/>
    <col min="5" max="5" width="22.75390625" style="1" customWidth="1"/>
    <col min="6" max="6" width="26.125" style="1" customWidth="1"/>
    <col min="7" max="7" width="12.375" style="1" customWidth="1"/>
    <col min="8" max="8" width="1.875" style="1" customWidth="1"/>
    <col min="9" max="16384" width="8.625" style="1" customWidth="1"/>
  </cols>
  <sheetData>
    <row r="1" spans="6:8" ht="51.75" customHeight="1">
      <c r="F1" s="82" t="s">
        <v>78</v>
      </c>
      <c r="G1" s="83"/>
      <c r="H1" s="2"/>
    </row>
    <row r="2" spans="1:7" ht="33.75" customHeight="1">
      <c r="A2" s="84" t="s">
        <v>0</v>
      </c>
      <c r="B2" s="84"/>
      <c r="C2" s="84"/>
      <c r="D2" s="84"/>
      <c r="E2" s="84"/>
      <c r="F2" s="84"/>
      <c r="G2" s="84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9">
        <f>G6</f>
        <v>1609803</v>
      </c>
    </row>
    <row r="6" spans="1:7" ht="20.25" customHeight="1" thickBot="1">
      <c r="A6" s="10" t="s">
        <v>10</v>
      </c>
      <c r="B6" s="11"/>
      <c r="C6" s="12"/>
      <c r="D6" s="12"/>
      <c r="E6" s="12"/>
      <c r="F6" s="12"/>
      <c r="G6" s="13">
        <f>SUM(G7:G14)</f>
        <v>1609803</v>
      </c>
    </row>
    <row r="7" spans="1:254" ht="30" customHeight="1">
      <c r="A7" s="14">
        <v>1</v>
      </c>
      <c r="B7" s="15" t="s">
        <v>11</v>
      </c>
      <c r="C7" s="15" t="s">
        <v>12</v>
      </c>
      <c r="D7" s="16" t="s">
        <v>13</v>
      </c>
      <c r="E7" s="85" t="s">
        <v>14</v>
      </c>
      <c r="F7" s="17" t="s">
        <v>15</v>
      </c>
      <c r="G7" s="18">
        <v>275839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20">
        <v>2</v>
      </c>
      <c r="B8" s="20">
        <v>400</v>
      </c>
      <c r="C8" s="20">
        <v>40002</v>
      </c>
      <c r="D8" s="20" t="s">
        <v>16</v>
      </c>
      <c r="E8" s="85"/>
      <c r="F8" s="21" t="s">
        <v>17</v>
      </c>
      <c r="G8" s="22">
        <v>343526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20">
        <v>3</v>
      </c>
      <c r="B9" s="20">
        <v>600</v>
      </c>
      <c r="C9" s="20">
        <v>60016</v>
      </c>
      <c r="D9" s="23" t="s">
        <v>18</v>
      </c>
      <c r="E9" s="85"/>
      <c r="F9" s="21" t="s">
        <v>19</v>
      </c>
      <c r="G9" s="22">
        <v>240000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38.25">
      <c r="A10" s="20">
        <v>4</v>
      </c>
      <c r="B10" s="20">
        <v>700</v>
      </c>
      <c r="C10" s="20">
        <v>70004</v>
      </c>
      <c r="D10" s="23" t="s">
        <v>20</v>
      </c>
      <c r="E10" s="85"/>
      <c r="F10" s="24" t="s">
        <v>21</v>
      </c>
      <c r="G10" s="22">
        <v>234335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20">
        <v>5</v>
      </c>
      <c r="B11" s="20">
        <v>710</v>
      </c>
      <c r="C11" s="20">
        <v>71035</v>
      </c>
      <c r="D11" s="23" t="s">
        <v>22</v>
      </c>
      <c r="E11" s="85"/>
      <c r="F11" s="24" t="s">
        <v>21</v>
      </c>
      <c r="G11" s="22">
        <v>105815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5.5">
      <c r="A12" s="20">
        <v>6</v>
      </c>
      <c r="B12" s="25">
        <v>801</v>
      </c>
      <c r="C12" s="25">
        <v>80113</v>
      </c>
      <c r="D12" s="23" t="s">
        <v>23</v>
      </c>
      <c r="E12" s="85"/>
      <c r="F12" s="26" t="s">
        <v>24</v>
      </c>
      <c r="G12" s="22">
        <v>366076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25.5">
      <c r="A13" s="20">
        <v>7</v>
      </c>
      <c r="B13" s="25">
        <v>900</v>
      </c>
      <c r="C13" s="25">
        <v>90026</v>
      </c>
      <c r="D13" s="23" t="s">
        <v>25</v>
      </c>
      <c r="E13" s="85"/>
      <c r="F13" s="26" t="s">
        <v>26</v>
      </c>
      <c r="G13" s="27">
        <v>33142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26.25" thickBot="1">
      <c r="A14" s="20">
        <v>8</v>
      </c>
      <c r="B14" s="25">
        <v>900</v>
      </c>
      <c r="C14" s="25">
        <v>90004</v>
      </c>
      <c r="D14" s="20" t="s">
        <v>27</v>
      </c>
      <c r="E14" s="86"/>
      <c r="F14" s="26" t="s">
        <v>28</v>
      </c>
      <c r="G14" s="27">
        <v>11070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7" s="31" customFormat="1" ht="21" customHeight="1" thickBot="1">
      <c r="A15" s="28" t="s">
        <v>29</v>
      </c>
      <c r="B15" s="29"/>
      <c r="C15" s="29"/>
      <c r="D15" s="29"/>
      <c r="E15" s="29"/>
      <c r="F15" s="29"/>
      <c r="G15" s="30">
        <f>G16+G20</f>
        <v>947000</v>
      </c>
    </row>
    <row r="16" spans="1:7" s="31" customFormat="1" ht="21" customHeight="1">
      <c r="A16" s="32" t="s">
        <v>30</v>
      </c>
      <c r="B16" s="33"/>
      <c r="C16" s="33"/>
      <c r="D16" s="33"/>
      <c r="E16" s="33"/>
      <c r="F16" s="33"/>
      <c r="G16" s="34">
        <f>SUM(G17:G19)</f>
        <v>716000</v>
      </c>
    </row>
    <row r="17" spans="1:7" ht="36.75" customHeight="1">
      <c r="A17" s="25">
        <v>1</v>
      </c>
      <c r="B17" s="25">
        <v>921</v>
      </c>
      <c r="C17" s="25">
        <v>92109</v>
      </c>
      <c r="D17" s="35" t="s">
        <v>31</v>
      </c>
      <c r="E17" s="26" t="s">
        <v>32</v>
      </c>
      <c r="F17" s="26" t="s">
        <v>33</v>
      </c>
      <c r="G17" s="27">
        <f>446000+18000</f>
        <v>464000</v>
      </c>
    </row>
    <row r="18" spans="1:7" ht="30" customHeight="1">
      <c r="A18" s="25">
        <v>2</v>
      </c>
      <c r="B18" s="25">
        <v>921</v>
      </c>
      <c r="C18" s="25">
        <v>92116</v>
      </c>
      <c r="D18" s="25" t="s">
        <v>34</v>
      </c>
      <c r="E18" s="26" t="s">
        <v>32</v>
      </c>
      <c r="F18" s="26" t="s">
        <v>35</v>
      </c>
      <c r="G18" s="27">
        <f>221000+16000</f>
        <v>237000</v>
      </c>
    </row>
    <row r="19" spans="1:8" ht="26.25" thickBot="1">
      <c r="A19" s="25">
        <v>3</v>
      </c>
      <c r="B19" s="25">
        <v>926</v>
      </c>
      <c r="C19" s="25">
        <v>92605</v>
      </c>
      <c r="D19" s="35" t="s">
        <v>36</v>
      </c>
      <c r="E19" s="26" t="s">
        <v>32</v>
      </c>
      <c r="F19" s="26" t="s">
        <v>37</v>
      </c>
      <c r="G19" s="27">
        <v>15000</v>
      </c>
      <c r="H19" s="36"/>
    </row>
    <row r="20" spans="1:7" s="31" customFormat="1" ht="18.75" customHeight="1">
      <c r="A20" s="32" t="s">
        <v>38</v>
      </c>
      <c r="B20" s="33"/>
      <c r="C20" s="33"/>
      <c r="D20" s="33"/>
      <c r="E20" s="33"/>
      <c r="F20" s="33"/>
      <c r="G20" s="34">
        <f>SUM(G21:G21)</f>
        <v>231000</v>
      </c>
    </row>
    <row r="21" spans="1:7" ht="38.25" customHeight="1">
      <c r="A21" s="37">
        <v>1</v>
      </c>
      <c r="B21" s="37">
        <v>801</v>
      </c>
      <c r="C21" s="37">
        <v>80104</v>
      </c>
      <c r="D21" s="37" t="s">
        <v>39</v>
      </c>
      <c r="E21" s="38" t="s">
        <v>40</v>
      </c>
      <c r="F21" s="38" t="s">
        <v>41</v>
      </c>
      <c r="G21" s="39">
        <v>231000</v>
      </c>
    </row>
    <row r="22" spans="1:7" s="31" customFormat="1" ht="22.5" customHeight="1" thickBot="1">
      <c r="A22" s="40" t="s">
        <v>42</v>
      </c>
      <c r="B22" s="41"/>
      <c r="C22" s="41"/>
      <c r="D22" s="41"/>
      <c r="E22" s="41"/>
      <c r="F22" s="41"/>
      <c r="G22" s="81">
        <f>G23+G34</f>
        <v>611895.5</v>
      </c>
    </row>
    <row r="23" spans="1:7" s="31" customFormat="1" ht="22.5" customHeight="1">
      <c r="A23" s="32" t="s">
        <v>43</v>
      </c>
      <c r="B23" s="33"/>
      <c r="C23" s="33"/>
      <c r="D23" s="33"/>
      <c r="E23" s="33"/>
      <c r="F23" s="33"/>
      <c r="G23" s="60">
        <f>SUM(G24:G33)</f>
        <v>385323.24</v>
      </c>
    </row>
    <row r="24" spans="1:254" ht="37.5" customHeight="1">
      <c r="A24" s="42">
        <v>1</v>
      </c>
      <c r="B24" s="43" t="s">
        <v>11</v>
      </c>
      <c r="C24" s="43" t="s">
        <v>12</v>
      </c>
      <c r="D24" s="44" t="s">
        <v>13</v>
      </c>
      <c r="E24" s="45" t="s">
        <v>44</v>
      </c>
      <c r="F24" s="46" t="s">
        <v>45</v>
      </c>
      <c r="G24" s="47">
        <v>25000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35.25" customHeight="1">
      <c r="A25" s="42">
        <v>2</v>
      </c>
      <c r="B25" s="43" t="s">
        <v>11</v>
      </c>
      <c r="C25" s="43" t="s">
        <v>12</v>
      </c>
      <c r="D25" s="48" t="s">
        <v>13</v>
      </c>
      <c r="E25" s="45" t="s">
        <v>44</v>
      </c>
      <c r="F25" s="49" t="s">
        <v>46</v>
      </c>
      <c r="G25" s="47">
        <v>40000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42" customHeight="1">
      <c r="A26" s="37">
        <v>3</v>
      </c>
      <c r="B26" s="50" t="s">
        <v>11</v>
      </c>
      <c r="C26" s="50" t="s">
        <v>12</v>
      </c>
      <c r="D26" s="48" t="s">
        <v>13</v>
      </c>
      <c r="E26" s="51" t="s">
        <v>44</v>
      </c>
      <c r="F26" s="38" t="s">
        <v>47</v>
      </c>
      <c r="G26" s="39">
        <v>10000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35.25" customHeight="1">
      <c r="A27" s="52">
        <v>4</v>
      </c>
      <c r="B27" s="50" t="s">
        <v>11</v>
      </c>
      <c r="C27" s="50" t="s">
        <v>12</v>
      </c>
      <c r="D27" s="48" t="s">
        <v>13</v>
      </c>
      <c r="E27" s="51" t="s">
        <v>44</v>
      </c>
      <c r="F27" s="49" t="s">
        <v>48</v>
      </c>
      <c r="G27" s="53">
        <v>129000</v>
      </c>
      <c r="H27" s="19"/>
      <c r="I27" s="54">
        <f>G24+G25+G26+G27</f>
        <v>204000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ht="23.25" customHeight="1">
      <c r="G28" s="3" t="s">
        <v>1</v>
      </c>
    </row>
    <row r="29" spans="1:7" ht="22.5" customHeight="1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5" t="s">
        <v>8</v>
      </c>
    </row>
    <row r="30" spans="1:7" ht="35.25" customHeight="1">
      <c r="A30" s="25">
        <v>5</v>
      </c>
      <c r="B30" s="25">
        <v>851</v>
      </c>
      <c r="C30" s="25">
        <v>85153</v>
      </c>
      <c r="D30" s="35" t="s">
        <v>49</v>
      </c>
      <c r="E30" s="26" t="s">
        <v>32</v>
      </c>
      <c r="F30" s="26" t="s">
        <v>50</v>
      </c>
      <c r="G30" s="55">
        <v>5500</v>
      </c>
    </row>
    <row r="31" spans="1:7" ht="38.25">
      <c r="A31" s="25">
        <v>6</v>
      </c>
      <c r="B31" s="25">
        <v>851</v>
      </c>
      <c r="C31" s="25">
        <v>85154</v>
      </c>
      <c r="D31" s="35" t="s">
        <v>51</v>
      </c>
      <c r="E31" s="26" t="s">
        <v>32</v>
      </c>
      <c r="F31" s="26" t="s">
        <v>52</v>
      </c>
      <c r="G31" s="27">
        <v>50000</v>
      </c>
    </row>
    <row r="32" spans="1:7" ht="38.25">
      <c r="A32" s="25">
        <v>7</v>
      </c>
      <c r="B32" s="25">
        <v>851</v>
      </c>
      <c r="C32" s="25">
        <v>85154</v>
      </c>
      <c r="D32" s="35" t="s">
        <v>51</v>
      </c>
      <c r="E32" s="26" t="s">
        <v>53</v>
      </c>
      <c r="F32" s="26" t="s">
        <v>52</v>
      </c>
      <c r="G32" s="27">
        <v>10000</v>
      </c>
    </row>
    <row r="33" spans="1:7" s="59" customFormat="1" ht="30.75" customHeight="1" thickBot="1">
      <c r="A33" s="56">
        <v>8</v>
      </c>
      <c r="B33" s="56">
        <v>600</v>
      </c>
      <c r="C33" s="56">
        <v>60004</v>
      </c>
      <c r="D33" s="57" t="s">
        <v>54</v>
      </c>
      <c r="E33" s="58" t="s">
        <v>55</v>
      </c>
      <c r="F33" s="58" t="s">
        <v>56</v>
      </c>
      <c r="G33" s="80">
        <f>102000+13823.24</f>
        <v>115823.24</v>
      </c>
    </row>
    <row r="34" spans="1:7" s="31" customFormat="1" ht="26.25" customHeight="1">
      <c r="A34" s="32" t="s">
        <v>57</v>
      </c>
      <c r="B34" s="33"/>
      <c r="C34" s="33"/>
      <c r="D34" s="33"/>
      <c r="E34" s="33"/>
      <c r="F34" s="33"/>
      <c r="G34" s="60">
        <f>SUM(G35:G41)+10000</f>
        <v>226572.26</v>
      </c>
    </row>
    <row r="35" spans="1:7" ht="38.25">
      <c r="A35" s="25">
        <v>1</v>
      </c>
      <c r="B35" s="25">
        <v>851</v>
      </c>
      <c r="C35" s="25">
        <v>85154</v>
      </c>
      <c r="D35" s="35" t="s">
        <v>51</v>
      </c>
      <c r="E35" s="35" t="s">
        <v>58</v>
      </c>
      <c r="F35" s="26" t="s">
        <v>52</v>
      </c>
      <c r="G35" s="27">
        <v>5500</v>
      </c>
    </row>
    <row r="36" spans="1:7" s="65" customFormat="1" ht="38.25">
      <c r="A36" s="61">
        <v>2</v>
      </c>
      <c r="B36" s="61">
        <v>921</v>
      </c>
      <c r="C36" s="61">
        <v>92120</v>
      </c>
      <c r="D36" s="62" t="s">
        <v>59</v>
      </c>
      <c r="E36" s="62" t="s">
        <v>60</v>
      </c>
      <c r="F36" s="63" t="s">
        <v>61</v>
      </c>
      <c r="G36" s="64">
        <v>40000</v>
      </c>
    </row>
    <row r="37" spans="1:7" ht="39.75" customHeight="1">
      <c r="A37" s="52">
        <v>3</v>
      </c>
      <c r="B37" s="52">
        <v>926</v>
      </c>
      <c r="C37" s="52">
        <v>92605</v>
      </c>
      <c r="D37" s="66" t="s">
        <v>36</v>
      </c>
      <c r="E37" s="66" t="s">
        <v>58</v>
      </c>
      <c r="F37" s="67" t="s">
        <v>62</v>
      </c>
      <c r="G37" s="68">
        <v>100000</v>
      </c>
    </row>
    <row r="38" spans="1:7" ht="31.5" customHeight="1">
      <c r="A38" s="52">
        <v>4</v>
      </c>
      <c r="B38" s="66" t="s">
        <v>63</v>
      </c>
      <c r="C38" s="66" t="s">
        <v>64</v>
      </c>
      <c r="D38" s="66" t="s">
        <v>65</v>
      </c>
      <c r="E38" s="66" t="s">
        <v>66</v>
      </c>
      <c r="F38" s="67" t="s">
        <v>67</v>
      </c>
      <c r="G38" s="69" t="s">
        <v>68</v>
      </c>
    </row>
    <row r="39" spans="1:7" ht="39.75" customHeight="1">
      <c r="A39" s="70">
        <v>5</v>
      </c>
      <c r="B39" s="70">
        <v>754</v>
      </c>
      <c r="C39" s="70">
        <v>75412</v>
      </c>
      <c r="D39" s="48" t="s">
        <v>69</v>
      </c>
      <c r="E39" s="48" t="s">
        <v>58</v>
      </c>
      <c r="F39" s="71" t="s">
        <v>70</v>
      </c>
      <c r="G39" s="72">
        <v>4047</v>
      </c>
    </row>
    <row r="40" spans="1:7" ht="49.5" customHeight="1">
      <c r="A40" s="70">
        <v>6</v>
      </c>
      <c r="B40" s="70">
        <v>754</v>
      </c>
      <c r="C40" s="70">
        <v>75412</v>
      </c>
      <c r="D40" s="48" t="s">
        <v>69</v>
      </c>
      <c r="E40" s="48" t="s">
        <v>71</v>
      </c>
      <c r="F40" s="71" t="s">
        <v>72</v>
      </c>
      <c r="G40" s="73">
        <v>64710.26</v>
      </c>
    </row>
    <row r="41" spans="1:7" ht="49.5" customHeight="1" thickBot="1">
      <c r="A41" s="74">
        <v>7</v>
      </c>
      <c r="B41" s="74">
        <v>750</v>
      </c>
      <c r="C41" s="74">
        <v>75095</v>
      </c>
      <c r="D41" s="75" t="s">
        <v>65</v>
      </c>
      <c r="E41" s="75" t="s">
        <v>73</v>
      </c>
      <c r="F41" s="76" t="s">
        <v>74</v>
      </c>
      <c r="G41" s="77">
        <v>2315</v>
      </c>
    </row>
    <row r="42" spans="1:7" s="59" customFormat="1" ht="28.5" customHeight="1" thickBot="1">
      <c r="A42" s="87" t="s">
        <v>75</v>
      </c>
      <c r="B42" s="87"/>
      <c r="C42" s="87"/>
      <c r="D42" s="87"/>
      <c r="E42" s="87"/>
      <c r="F42" s="87"/>
      <c r="G42" s="78">
        <f>G5+G15+G22</f>
        <v>3168698.5</v>
      </c>
    </row>
    <row r="43" spans="1:7" s="59" customFormat="1" ht="28.5" customHeight="1" thickBot="1">
      <c r="A43" s="87" t="s">
        <v>76</v>
      </c>
      <c r="B43" s="87"/>
      <c r="C43" s="87"/>
      <c r="D43" s="87"/>
      <c r="E43" s="87"/>
      <c r="F43" s="87"/>
      <c r="G43" s="78">
        <f>G24+G25+G26+G27+G40</f>
        <v>268710.26</v>
      </c>
    </row>
    <row r="44" spans="1:7" s="59" customFormat="1" ht="28.5" customHeight="1" thickBot="1">
      <c r="A44" s="87" t="s">
        <v>77</v>
      </c>
      <c r="B44" s="87"/>
      <c r="C44" s="87"/>
      <c r="D44" s="87"/>
      <c r="E44" s="87"/>
      <c r="F44" s="87"/>
      <c r="G44" s="78">
        <f>G42-G43</f>
        <v>2899988.24</v>
      </c>
    </row>
    <row r="45" ht="15.75">
      <c r="G45" s="79"/>
    </row>
  </sheetData>
  <sheetProtection/>
  <mergeCells count="6">
    <mergeCell ref="F1:G1"/>
    <mergeCell ref="A2:G2"/>
    <mergeCell ref="E7:E14"/>
    <mergeCell ref="A42:F42"/>
    <mergeCell ref="A43:F43"/>
    <mergeCell ref="A44:F44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2019-01-25T09:21:00Z</cp:lastPrinted>
  <dcterms:created xsi:type="dcterms:W3CDTF">2019-01-16T07:28:33Z</dcterms:created>
  <dcterms:modified xsi:type="dcterms:W3CDTF">2019-01-25T09:21:06Z</dcterms:modified>
  <cp:category/>
  <cp:version/>
  <cp:contentType/>
  <cp:contentStatus/>
</cp:coreProperties>
</file>