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>
    <definedName name="_xlnm.Print_Area" localSheetId="0">'4'!$A$1:$G$44</definedName>
  </definedNames>
  <calcPr fullCalcOnLoad="1"/>
</workbook>
</file>

<file path=xl/sharedStrings.xml><?xml version="1.0" encoding="utf-8"?>
<sst xmlns="http://schemas.openxmlformats.org/spreadsheetml/2006/main" count="114" uniqueCount="76">
  <si>
    <t>Wykaz dotacji udzielanych z budżetu Gminy Miłkowice w roku 2017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</si>
  <si>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</si>
  <si>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</si>
  <si>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</si>
  <si>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</si>
  <si>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</si>
  <si>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</si>
  <si>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</si>
  <si>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</si>
  <si>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</si>
  <si>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</si>
  <si>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</si>
  <si>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</si>
  <si>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</si>
  <si>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</si>
  <si>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</si>
  <si>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</si>
  <si>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</si>
  <si>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</si>
  <si>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</si>
  <si>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</si>
  <si>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</si>
  <si>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</si>
  <si>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</si>
  <si>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</si>
  <si>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</si>
  <si>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</si>
  <si>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</si>
  <si>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</si>
  <si>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</si>
  <si>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</si>
  <si>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</si>
  <si>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</si>
  <si>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</si>
  <si>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</si>
  <si>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</si>
  <si>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</si>
  <si>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</si>
  <si>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</si>
  <si>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</si>
  <si>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</si>
  <si>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</si>
  <si>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</si>
  <si>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</si>
  <si>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</si>
  <si>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</si>
  <si>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</si>
  <si>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oczyszczalni ścieków w Miłkowicach</t>
  </si>
  <si>
    <t>Modernizacja systemu natleniania na bioblokach</t>
  </si>
  <si>
    <t>Zakup pomp ściekowych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</si>
  <si>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</si>
  <si>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</si>
  <si>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</si>
  <si>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</si>
  <si>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</si>
  <si>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</si>
  <si>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</si>
  <si>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</si>
  <si>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</si>
  <si>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</si>
  <si>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</si>
  <si>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</si>
  <si>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</si>
  <si>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</si>
  <si>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</si>
  <si>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</si>
  <si>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</si>
  <si>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</si>
  <si>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</si>
  <si>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Gminny Ośrodek Zdrowia w Milkowicach </t>
  </si>
  <si>
    <t>Lecznictwo ambulatoryjne</t>
  </si>
  <si>
    <t>na remont sanitariatów w ośrodku zdrowia w Miłkowicach oraz przeprowadzenie remontu w punkcie lekarskim w Rzeszotarach</t>
  </si>
  <si>
    <t>na dofinansowanie programu zdrowotnego "Rehabilitacja lecznicza (kinezyterapia i fizjoterapia) mieszkańców Gminy Miłkowice</t>
  </si>
  <si>
    <t>Zakup kosiarki bijakowej ORKAN</t>
  </si>
  <si>
    <t>dotacja do 1 km przewozu uczniów niepełnosprawnych</t>
  </si>
  <si>
    <r>
      <t xml:space="preserve">Załącznik Nr 5                                                             </t>
    </r>
    <r>
      <rPr>
        <sz val="9"/>
        <rFont val="Arial"/>
        <family val="2"/>
      </rPr>
      <t>do Uchwały Rady Gminy Miłkowice                                    Nr  XXXIX/302/2017                                                     z dnia 7 listopada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</si>
</sst>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3" xfId="52" applyFont="1" applyFill="1" applyBorder="1" applyAlignment="1">
      <alignment horizontal="center" vertical="center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left" vertical="top" wrapText="1"/>
      <protection/>
    </xf>
    <xf numFmtId="3" fontId="2" fillId="0" borderId="33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1" fillId="0" borderId="37" xfId="51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4" fontId="2" fillId="0" borderId="0" xfId="51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/>
    </xf>
    <xf numFmtId="4" fontId="7" fillId="0" borderId="2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/>
    </xf>
    <xf numFmtId="0" fontId="6" fillId="0" borderId="39" xfId="5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28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9" width="10.125" style="1" bestFit="1" customWidth="1"/>
    <col min="10" max="16384" width="8.50390625" style="1" customWidth="1"/>
  </cols>
  <sheetData>
    <row r="1" spans="6:8" ht="51.75" customHeight="1">
      <c r="F1" s="85" t="s">
        <v>75</v>
      </c>
      <c r="G1" s="86"/>
      <c r="H1" s="2"/>
    </row>
    <row r="2" spans="1:7" ht="33.75" customHeight="1">
      <c r="A2" s="87" t="s">
        <v>0</v>
      </c>
      <c r="B2" s="87"/>
      <c r="C2" s="87"/>
      <c r="D2" s="87"/>
      <c r="E2" s="87"/>
      <c r="F2" s="87"/>
      <c r="G2" s="87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1516853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SUM(G7:G15)</f>
        <v>1516853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8" t="s">
        <v>14</v>
      </c>
      <c r="F7" s="17" t="s">
        <v>15</v>
      </c>
      <c r="G7" s="18">
        <f>320000+8614</f>
        <v>328614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8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8"/>
      <c r="F9" s="21" t="s">
        <v>19</v>
      </c>
      <c r="G9" s="22">
        <f>200000+48000+42200</f>
        <v>290200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88"/>
      <c r="F10" s="24" t="s">
        <v>21</v>
      </c>
      <c r="G10" s="22">
        <f>86113+28500</f>
        <v>114613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8"/>
      <c r="F11" s="24" t="s">
        <v>21</v>
      </c>
      <c r="G11" s="22">
        <v>83790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88"/>
      <c r="F12" s="26" t="s">
        <v>24</v>
      </c>
      <c r="G12" s="22">
        <v>290397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30" customHeight="1">
      <c r="A13" s="20">
        <v>7</v>
      </c>
      <c r="B13" s="25">
        <v>801</v>
      </c>
      <c r="C13" s="25">
        <v>80113</v>
      </c>
      <c r="D13" s="23" t="s">
        <v>23</v>
      </c>
      <c r="E13" s="88"/>
      <c r="F13" s="26" t="s">
        <v>74</v>
      </c>
      <c r="G13" s="47">
        <f>20700+8100</f>
        <v>28800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9.25" customHeight="1">
      <c r="A14" s="20">
        <v>8</v>
      </c>
      <c r="B14" s="25">
        <v>900</v>
      </c>
      <c r="C14" s="25">
        <v>90002</v>
      </c>
      <c r="D14" s="23" t="s">
        <v>25</v>
      </c>
      <c r="E14" s="88"/>
      <c r="F14" s="26" t="s">
        <v>26</v>
      </c>
      <c r="G14" s="27">
        <v>31835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2.25" customHeight="1" thickBot="1">
      <c r="A15" s="20">
        <v>9</v>
      </c>
      <c r="B15" s="25">
        <v>900</v>
      </c>
      <c r="C15" s="25">
        <v>90004</v>
      </c>
      <c r="D15" s="20" t="s">
        <v>27</v>
      </c>
      <c r="E15" s="89"/>
      <c r="F15" s="26" t="s">
        <v>28</v>
      </c>
      <c r="G15" s="27">
        <v>10060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7" s="30" customFormat="1" ht="21" customHeight="1" thickBot="1">
      <c r="A16" s="28" t="s">
        <v>29</v>
      </c>
      <c r="B16" s="29"/>
      <c r="C16" s="29"/>
      <c r="D16" s="29"/>
      <c r="E16" s="29"/>
      <c r="F16" s="29"/>
      <c r="G16" s="80">
        <f>G17+G22</f>
        <v>819914.81</v>
      </c>
    </row>
    <row r="17" spans="1:7" s="30" customFormat="1" ht="21" customHeight="1">
      <c r="A17" s="31" t="s">
        <v>30</v>
      </c>
      <c r="B17" s="32"/>
      <c r="C17" s="32"/>
      <c r="D17" s="32"/>
      <c r="E17" s="32"/>
      <c r="F17" s="32"/>
      <c r="G17" s="33">
        <f>SUM(G18:G21)</f>
        <v>582200</v>
      </c>
    </row>
    <row r="18" spans="1:7" ht="36.75" customHeight="1">
      <c r="A18" s="25">
        <v>1</v>
      </c>
      <c r="B18" s="25">
        <v>921</v>
      </c>
      <c r="C18" s="25">
        <v>92109</v>
      </c>
      <c r="D18" s="34" t="s">
        <v>31</v>
      </c>
      <c r="E18" s="26" t="s">
        <v>32</v>
      </c>
      <c r="F18" s="26" t="s">
        <v>33</v>
      </c>
      <c r="G18" s="27">
        <f>362000+5000+4350</f>
        <v>371350</v>
      </c>
    </row>
    <row r="19" spans="1:7" ht="30" customHeight="1">
      <c r="A19" s="25">
        <v>2</v>
      </c>
      <c r="B19" s="25">
        <v>921</v>
      </c>
      <c r="C19" s="25">
        <v>92116</v>
      </c>
      <c r="D19" s="25" t="s">
        <v>34</v>
      </c>
      <c r="E19" s="26" t="s">
        <v>32</v>
      </c>
      <c r="F19" s="26" t="s">
        <v>35</v>
      </c>
      <c r="G19" s="27">
        <f>190000+2850</f>
        <v>192850</v>
      </c>
    </row>
    <row r="20" spans="1:7" ht="41.25" customHeight="1">
      <c r="A20" s="25">
        <v>3</v>
      </c>
      <c r="B20" s="25">
        <v>921</v>
      </c>
      <c r="C20" s="25">
        <v>92195</v>
      </c>
      <c r="D20" s="34" t="s">
        <v>36</v>
      </c>
      <c r="E20" s="26" t="s">
        <v>32</v>
      </c>
      <c r="F20" s="26" t="s">
        <v>37</v>
      </c>
      <c r="G20" s="27">
        <v>10000</v>
      </c>
    </row>
    <row r="21" spans="1:8" ht="27.75" thickBot="1">
      <c r="A21" s="25">
        <v>4</v>
      </c>
      <c r="B21" s="25">
        <v>926</v>
      </c>
      <c r="C21" s="25">
        <v>92605</v>
      </c>
      <c r="D21" s="34" t="s">
        <v>38</v>
      </c>
      <c r="E21" s="26" t="s">
        <v>32</v>
      </c>
      <c r="F21" s="26" t="s">
        <v>39</v>
      </c>
      <c r="G21" s="27">
        <v>8000</v>
      </c>
      <c r="H21" s="35"/>
    </row>
    <row r="22" spans="1:7" s="30" customFormat="1" ht="18.75" customHeight="1">
      <c r="A22" s="31" t="s">
        <v>40</v>
      </c>
      <c r="B22" s="32"/>
      <c r="C22" s="32"/>
      <c r="D22" s="32"/>
      <c r="E22" s="32"/>
      <c r="F22" s="32"/>
      <c r="G22" s="78">
        <f>SUM(G23:G23)</f>
        <v>237714.81</v>
      </c>
    </row>
    <row r="23" spans="1:7" ht="38.25" customHeight="1">
      <c r="A23" s="36">
        <v>1</v>
      </c>
      <c r="B23" s="36">
        <v>801</v>
      </c>
      <c r="C23" s="36">
        <v>80104</v>
      </c>
      <c r="D23" s="36" t="s">
        <v>41</v>
      </c>
      <c r="E23" s="37" t="s">
        <v>42</v>
      </c>
      <c r="F23" s="37" t="s">
        <v>43</v>
      </c>
      <c r="G23" s="79">
        <f>164000+73714.81</f>
        <v>237714.81</v>
      </c>
    </row>
    <row r="24" spans="1:7" s="30" customFormat="1" ht="22.5" customHeight="1" thickBot="1">
      <c r="A24" s="39" t="s">
        <v>44</v>
      </c>
      <c r="B24" s="40"/>
      <c r="C24" s="40"/>
      <c r="D24" s="40"/>
      <c r="E24" s="40"/>
      <c r="F24" s="40"/>
      <c r="G24" s="41">
        <f>G25+G38</f>
        <v>528088.8200000001</v>
      </c>
    </row>
    <row r="25" spans="1:7" s="30" customFormat="1" ht="22.5" customHeight="1">
      <c r="A25" s="31" t="s">
        <v>45</v>
      </c>
      <c r="B25" s="32"/>
      <c r="C25" s="32"/>
      <c r="D25" s="32"/>
      <c r="E25" s="32"/>
      <c r="F25" s="32"/>
      <c r="G25" s="33">
        <f>SUM(G26:G37)</f>
        <v>384472</v>
      </c>
    </row>
    <row r="26" spans="1:254" ht="43.5" customHeight="1">
      <c r="A26" s="42">
        <v>1</v>
      </c>
      <c r="B26" s="43" t="s">
        <v>11</v>
      </c>
      <c r="C26" s="43" t="s">
        <v>12</v>
      </c>
      <c r="D26" s="44" t="s">
        <v>13</v>
      </c>
      <c r="E26" s="45" t="s">
        <v>46</v>
      </c>
      <c r="F26" s="46" t="s">
        <v>47</v>
      </c>
      <c r="G26" s="47">
        <v>50000</v>
      </c>
      <c r="H26" s="19"/>
      <c r="I26" s="77">
        <f>G26+G27+G30+G31+G32</f>
        <v>169531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43.5" customHeight="1">
      <c r="A27" s="36">
        <v>2</v>
      </c>
      <c r="B27" s="49" t="s">
        <v>11</v>
      </c>
      <c r="C27" s="49" t="s">
        <v>12</v>
      </c>
      <c r="D27" s="48" t="s">
        <v>13</v>
      </c>
      <c r="E27" s="50" t="s">
        <v>46</v>
      </c>
      <c r="F27" s="37" t="s">
        <v>48</v>
      </c>
      <c r="G27" s="38">
        <v>35000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ht="10.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254" ht="43.5" customHeight="1">
      <c r="A30" s="70">
        <v>3</v>
      </c>
      <c r="B30" s="81" t="s">
        <v>11</v>
      </c>
      <c r="C30" s="81" t="s">
        <v>12</v>
      </c>
      <c r="D30" s="48" t="s">
        <v>13</v>
      </c>
      <c r="E30" s="50" t="s">
        <v>46</v>
      </c>
      <c r="F30" s="82" t="s">
        <v>49</v>
      </c>
      <c r="G30" s="72">
        <v>65000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43.5" customHeight="1">
      <c r="A31" s="36">
        <v>4</v>
      </c>
      <c r="B31" s="49" t="s">
        <v>11</v>
      </c>
      <c r="C31" s="49" t="s">
        <v>12</v>
      </c>
      <c r="D31" s="48" t="s">
        <v>13</v>
      </c>
      <c r="E31" s="50" t="s">
        <v>46</v>
      </c>
      <c r="F31" s="37" t="s">
        <v>73</v>
      </c>
      <c r="G31" s="38">
        <v>13500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43.5" customHeight="1">
      <c r="A32" s="51">
        <v>5</v>
      </c>
      <c r="B32" s="52" t="s">
        <v>50</v>
      </c>
      <c r="C32" s="52" t="s">
        <v>51</v>
      </c>
      <c r="D32" s="53" t="s">
        <v>25</v>
      </c>
      <c r="E32" s="45" t="s">
        <v>46</v>
      </c>
      <c r="F32" s="54" t="s">
        <v>52</v>
      </c>
      <c r="G32" s="55">
        <f>42000-35969</f>
        <v>6031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7" ht="41.25">
      <c r="A33" s="25">
        <v>6</v>
      </c>
      <c r="B33" s="25">
        <v>851</v>
      </c>
      <c r="C33" s="25">
        <v>85154</v>
      </c>
      <c r="D33" s="34" t="s">
        <v>53</v>
      </c>
      <c r="E33" s="75" t="s">
        <v>69</v>
      </c>
      <c r="F33" s="26" t="s">
        <v>54</v>
      </c>
      <c r="G33" s="27">
        <v>10000</v>
      </c>
    </row>
    <row r="34" spans="1:7" ht="41.25">
      <c r="A34" s="51">
        <v>7</v>
      </c>
      <c r="B34" s="25">
        <v>851</v>
      </c>
      <c r="C34" s="25">
        <v>85154</v>
      </c>
      <c r="D34" s="34" t="s">
        <v>53</v>
      </c>
      <c r="E34" s="26" t="s">
        <v>32</v>
      </c>
      <c r="F34" s="26" t="s">
        <v>54</v>
      </c>
      <c r="G34" s="27">
        <v>45000</v>
      </c>
    </row>
    <row r="35" spans="1:7" s="60" customFormat="1" ht="30.75" customHeight="1">
      <c r="A35" s="25">
        <v>8</v>
      </c>
      <c r="B35" s="56">
        <v>600</v>
      </c>
      <c r="C35" s="56">
        <v>60004</v>
      </c>
      <c r="D35" s="57" t="s">
        <v>55</v>
      </c>
      <c r="E35" s="58" t="s">
        <v>56</v>
      </c>
      <c r="F35" s="58" t="s">
        <v>57</v>
      </c>
      <c r="G35" s="59">
        <v>102000</v>
      </c>
    </row>
    <row r="36" spans="1:7" ht="54.75">
      <c r="A36" s="51">
        <v>9</v>
      </c>
      <c r="B36" s="25">
        <v>851</v>
      </c>
      <c r="C36" s="25">
        <v>85121</v>
      </c>
      <c r="D36" s="34" t="s">
        <v>70</v>
      </c>
      <c r="E36" s="75" t="s">
        <v>69</v>
      </c>
      <c r="F36" s="26" t="s">
        <v>71</v>
      </c>
      <c r="G36" s="27">
        <v>15000</v>
      </c>
    </row>
    <row r="37" spans="1:7" ht="59.25" customHeight="1" thickBot="1">
      <c r="A37" s="25">
        <v>10</v>
      </c>
      <c r="B37" s="25">
        <v>851</v>
      </c>
      <c r="C37" s="25">
        <v>85121</v>
      </c>
      <c r="D37" s="34" t="s">
        <v>70</v>
      </c>
      <c r="E37" s="75" t="s">
        <v>69</v>
      </c>
      <c r="F37" s="26" t="s">
        <v>72</v>
      </c>
      <c r="G37" s="27">
        <v>42941</v>
      </c>
    </row>
    <row r="38" spans="1:7" s="30" customFormat="1" ht="26.25" customHeight="1">
      <c r="A38" s="31" t="s">
        <v>58</v>
      </c>
      <c r="B38" s="32"/>
      <c r="C38" s="32"/>
      <c r="D38" s="32"/>
      <c r="E38" s="32"/>
      <c r="F38" s="32"/>
      <c r="G38" s="78">
        <f>SUM(G39:G41)</f>
        <v>143616.82</v>
      </c>
    </row>
    <row r="39" spans="1:7" s="65" customFormat="1" ht="41.25">
      <c r="A39" s="61">
        <v>1</v>
      </c>
      <c r="B39" s="61">
        <v>921</v>
      </c>
      <c r="C39" s="61">
        <v>92120</v>
      </c>
      <c r="D39" s="62" t="s">
        <v>59</v>
      </c>
      <c r="E39" s="62" t="s">
        <v>60</v>
      </c>
      <c r="F39" s="63" t="s">
        <v>61</v>
      </c>
      <c r="G39" s="64">
        <v>40000</v>
      </c>
    </row>
    <row r="40" spans="1:7" ht="39.75" customHeight="1">
      <c r="A40" s="66">
        <v>2</v>
      </c>
      <c r="B40" s="66">
        <v>926</v>
      </c>
      <c r="C40" s="66">
        <v>92605</v>
      </c>
      <c r="D40" s="67" t="s">
        <v>38</v>
      </c>
      <c r="E40" s="67" t="s">
        <v>62</v>
      </c>
      <c r="F40" s="68" t="s">
        <v>63</v>
      </c>
      <c r="G40" s="69">
        <v>90000</v>
      </c>
    </row>
    <row r="41" spans="1:7" ht="39.75" customHeight="1" thickBot="1">
      <c r="A41" s="70">
        <v>3</v>
      </c>
      <c r="B41" s="70">
        <v>754</v>
      </c>
      <c r="C41" s="70">
        <v>75412</v>
      </c>
      <c r="D41" s="48" t="s">
        <v>64</v>
      </c>
      <c r="E41" s="48" t="s">
        <v>62</v>
      </c>
      <c r="F41" s="71" t="s">
        <v>65</v>
      </c>
      <c r="G41" s="83">
        <f>4983+2500+2700+3433.82</f>
        <v>13616.82</v>
      </c>
    </row>
    <row r="42" spans="1:7" s="60" customFormat="1" ht="28.5" customHeight="1" thickBot="1">
      <c r="A42" s="84" t="s">
        <v>66</v>
      </c>
      <c r="B42" s="84"/>
      <c r="C42" s="84"/>
      <c r="D42" s="84"/>
      <c r="E42" s="84"/>
      <c r="F42" s="84"/>
      <c r="G42" s="73">
        <f>G5+G16+G24</f>
        <v>2864856.63</v>
      </c>
    </row>
    <row r="43" spans="1:7" s="60" customFormat="1" ht="28.5" customHeight="1" thickBot="1">
      <c r="A43" s="84" t="s">
        <v>67</v>
      </c>
      <c r="B43" s="84"/>
      <c r="C43" s="84"/>
      <c r="D43" s="84"/>
      <c r="E43" s="84"/>
      <c r="F43" s="84"/>
      <c r="G43" s="73">
        <f>G26+G27+G31+G32+G30</f>
        <v>169531</v>
      </c>
    </row>
    <row r="44" spans="1:9" s="60" customFormat="1" ht="28.5" customHeight="1" thickBot="1">
      <c r="A44" s="84" t="s">
        <v>68</v>
      </c>
      <c r="B44" s="84"/>
      <c r="C44" s="84"/>
      <c r="D44" s="84"/>
      <c r="E44" s="84"/>
      <c r="F44" s="84"/>
      <c r="G44" s="73">
        <f>G42-G43</f>
        <v>2695325.63</v>
      </c>
      <c r="I44" s="76"/>
    </row>
    <row r="45" ht="15">
      <c r="G45" s="74"/>
    </row>
  </sheetData>
  <sheetProtection/>
  <mergeCells count="6">
    <mergeCell ref="A44:F44"/>
    <mergeCell ref="F1:G1"/>
    <mergeCell ref="A2:G2"/>
    <mergeCell ref="E7:E15"/>
    <mergeCell ref="A42:F42"/>
    <mergeCell ref="A43:F43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2017-11-08T09:32:35Z</cp:lastPrinted>
  <dcterms:created xsi:type="dcterms:W3CDTF">2017-02-06T08:51:46Z</dcterms:created>
  <dcterms:modified xsi:type="dcterms:W3CDTF">2017-11-08T09:32:38Z</dcterms:modified>
  <cp:category/>
  <cp:version/>
  <cp:contentType/>
  <cp:contentStatus/>
</cp:coreProperties>
</file>