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1" sheetId="1" r:id="rId1"/>
    <sheet name="2" sheetId="2" r:id="rId2"/>
  </sheets>
  <definedNames>
    <definedName name="_xlnm.Print_Area" localSheetId="0">'1'!$A$1:$W$66</definedName>
    <definedName name="_xlnm.Print_Area" localSheetId="1">'2'!$A$1:$J$83</definedName>
  </definedNames>
  <calcPr fullCalcOnLoad="1"/>
</workbook>
</file>

<file path=xl/sharedStrings.xml><?xml version="1.0" encoding="utf-8"?>
<sst xmlns="http://schemas.openxmlformats.org/spreadsheetml/2006/main" count="1021" uniqueCount="255">
  <si>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</si>
  <si>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</si>
  <si>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</si>
  <si>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</si>
  <si>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</si>
  <si>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</si>
  <si>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</si>
  <si>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</si>
  <si>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</si>
  <si>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</si>
  <si>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</si>
  <si>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</si>
  <si>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</si>
  <si>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</si>
  <si>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</si>
  <si>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</si>
  <si>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</si>
  <si>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</si>
  <si>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</si>
  <si>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</si>
  <si>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</si>
  <si>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</si>
  <si>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</si>
  <si>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</si>
  <si>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</si>
  <si>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</si>
  <si>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</si>
  <si>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</si>
  <si>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</si>
  <si>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</si>
  <si>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</si>
  <si>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</si>
  <si>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</si>
  <si>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</si>
  <si>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</si>
  <si>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</si>
  <si>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</si>
  <si>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</si>
  <si>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</si>
  <si>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przed zmianą</t>
  </si>
  <si>
    <t>2 320 026,96</t>
  </si>
  <si>
    <t>267 171,96</t>
  </si>
  <si>
    <t>66 821,96</t>
  </si>
  <si>
    <t>8 445,00</t>
  </si>
  <si>
    <t>58 376,96</t>
  </si>
  <si>
    <t>200 000,00</t>
  </si>
  <si>
    <t>350,00</t>
  </si>
  <si>
    <t>0,00</t>
  </si>
  <si>
    <t>2 052 855,00</t>
  </si>
  <si>
    <t>1 564 630,00</t>
  </si>
  <si>
    <t>zmniejszenie</t>
  </si>
  <si>
    <t>zwiększenie</t>
  </si>
  <si>
    <t>30 500,00</t>
  </si>
  <si>
    <t>po zmianach</t>
  </si>
  <si>
    <t>2 350 526,96</t>
  </si>
  <si>
    <t>2 083 355,00</t>
  </si>
  <si>
    <t>01010</t>
  </si>
  <si>
    <t>Infrastruktura wodociągowa i sanitacyjna wsi</t>
  </si>
  <si>
    <t>2 252 855,00</t>
  </si>
  <si>
    <t>2 283 355,00</t>
  </si>
  <si>
    <t>600</t>
  </si>
  <si>
    <t>Transport i łączność</t>
  </si>
  <si>
    <t>680 144,10</t>
  </si>
  <si>
    <t>253 948,10</t>
  </si>
  <si>
    <t>122 626,10</t>
  </si>
  <si>
    <t>3 385,00</t>
  </si>
  <si>
    <t>119 241,10</t>
  </si>
  <si>
    <t>131 322,00</t>
  </si>
  <si>
    <t>426 196,00</t>
  </si>
  <si>
    <t>-46 000,00</t>
  </si>
  <si>
    <t>634 144,10</t>
  </si>
  <si>
    <t>380 196,00</t>
  </si>
  <si>
    <t>60016</t>
  </si>
  <si>
    <t>Drogi publiczne gminne</t>
  </si>
  <si>
    <t>614 302,27</t>
  </si>
  <si>
    <t>188 106,27</t>
  </si>
  <si>
    <t>56 784,27</t>
  </si>
  <si>
    <t>53 399,27</t>
  </si>
  <si>
    <t>568 302,27</t>
  </si>
  <si>
    <t>700</t>
  </si>
  <si>
    <t>Gospodarka mieszkaniowa</t>
  </si>
  <si>
    <t>314 009,00</t>
  </si>
  <si>
    <t>272 500,00</t>
  </si>
  <si>
    <t>41 509,00</t>
  </si>
  <si>
    <t>5 500,00</t>
  </si>
  <si>
    <t>3 500,00</t>
  </si>
  <si>
    <t>2 000,00</t>
  </si>
  <si>
    <t>319 509,00</t>
  </si>
  <si>
    <t>317 509,00</t>
  </si>
  <si>
    <t>276 000,00</t>
  </si>
  <si>
    <t>70005</t>
  </si>
  <si>
    <t>Gospodarka gruntami i nieruchomościami</t>
  </si>
  <si>
    <t>263 500,00</t>
  </si>
  <si>
    <t>265 500,00</t>
  </si>
  <si>
    <t>70095</t>
  </si>
  <si>
    <t>Pozostała działalność</t>
  </si>
  <si>
    <t>9 000,00</t>
  </si>
  <si>
    <t>12 500,00</t>
  </si>
  <si>
    <t>754</t>
  </si>
  <si>
    <t>Bezpieczeństwo publiczne i ochrona przeciwpożarowa</t>
  </si>
  <si>
    <t>208 820,00</t>
  </si>
  <si>
    <t>195 120,00</t>
  </si>
  <si>
    <t>175 120,00</t>
  </si>
  <si>
    <t>41 820,00</t>
  </si>
  <si>
    <t>133 300,00</t>
  </si>
  <si>
    <t>20 000,00</t>
  </si>
  <si>
    <t>13 700,00</t>
  </si>
  <si>
    <t>-2 000,00</t>
  </si>
  <si>
    <t>75412</t>
  </si>
  <si>
    <t>Ochotnicze straże pożarne</t>
  </si>
  <si>
    <t>191 070,00</t>
  </si>
  <si>
    <t>187 370,00</t>
  </si>
  <si>
    <t>167 370,00</t>
  </si>
  <si>
    <t>41 570,00</t>
  </si>
  <si>
    <t>125 800,00</t>
  </si>
  <si>
    <t>3 700,00</t>
  </si>
  <si>
    <t>852</t>
  </si>
  <si>
    <t>Pomoc społeczna</t>
  </si>
  <si>
    <t>2 752 220,00</t>
  </si>
  <si>
    <t>600 680,00</t>
  </si>
  <si>
    <t>494 503,00</t>
  </si>
  <si>
    <t>106 177,00</t>
  </si>
  <si>
    <t>59 000,00</t>
  </si>
  <si>
    <t>2 092 540,00</t>
  </si>
  <si>
    <t>-12 400,00</t>
  </si>
  <si>
    <t>12 400,00</t>
  </si>
  <si>
    <t>613 080,00</t>
  </si>
  <si>
    <t>118 577,00</t>
  </si>
  <si>
    <t>2 080 140,00</t>
  </si>
  <si>
    <t>85295</t>
  </si>
  <si>
    <t>255 000,00</t>
  </si>
  <si>
    <t>196 000,00</t>
  </si>
  <si>
    <t>183 600,00</t>
  </si>
  <si>
    <t>926</t>
  </si>
  <si>
    <t>Kultura fizyczna</t>
  </si>
  <si>
    <t>166 300,00</t>
  </si>
  <si>
    <t>160 300,00</t>
  </si>
  <si>
    <t>52 300,00</t>
  </si>
  <si>
    <t>18 800,00</t>
  </si>
  <si>
    <t>33 500,00</t>
  </si>
  <si>
    <t>108 000,00</t>
  </si>
  <si>
    <t>6 000,00</t>
  </si>
  <si>
    <t>10 000,00</t>
  </si>
  <si>
    <t>176 300,00</t>
  </si>
  <si>
    <t>16 000,00</t>
  </si>
  <si>
    <t>92601</t>
  </si>
  <si>
    <t>Obiekty sportowe</t>
  </si>
  <si>
    <t>62 300,00</t>
  </si>
  <si>
    <t>Wydatki razem:</t>
  </si>
  <si>
    <t>16 557 912,83</t>
  </si>
  <si>
    <t>13 655 770,83</t>
  </si>
  <si>
    <t>9 054 939,79</t>
  </si>
  <si>
    <t>5 639 020,00</t>
  </si>
  <si>
    <t>3 415 919,79</t>
  </si>
  <si>
    <t>1 730 694,00</t>
  </si>
  <si>
    <t>2 487 520,00</t>
  </si>
  <si>
    <t>14 883,00</t>
  </si>
  <si>
    <t>367 734,04</t>
  </si>
  <si>
    <t>2 902 142,00</t>
  </si>
  <si>
    <t>1 839 076,00</t>
  </si>
  <si>
    <t>-60 400,00</t>
  </si>
  <si>
    <t>-14 400,00</t>
  </si>
  <si>
    <t>60 400,00</t>
  </si>
  <si>
    <t>17 900,00</t>
  </si>
  <si>
    <t>42 500,00</t>
  </si>
  <si>
    <t>13 659 270,83</t>
  </si>
  <si>
    <t>9 070 839,79</t>
  </si>
  <si>
    <t>3 431 819,79</t>
  </si>
  <si>
    <t>2 475 120,00</t>
  </si>
  <si>
    <t>2 898 642,00</t>
  </si>
  <si>
    <t>ZMIANA PLANU WYDATKÓW BUDŻETOWYCH GMINY MIŁKOWICE NA ROK 2011</t>
  </si>
  <si>
    <t>Wykaz zadań i zakupów inwestycyjnych na 2011 rok</t>
  </si>
  <si>
    <t>w złotych</t>
  </si>
  <si>
    <t>Lp.</t>
  </si>
  <si>
    <t>Nazwa zadania inwestycyjnego</t>
  </si>
  <si>
    <t>Planowane wydatki w roku 2011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</si>
  <si>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</si>
  <si>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</si>
  <si>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</si>
  <si>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</si>
  <si>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</si>
  <si>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</si>
  <si>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</si>
  <si>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</si>
  <si>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</si>
  <si>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</si>
  <si>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</si>
  <si>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</si>
  <si>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wolne środki-kredyt z 2010r.</t>
  </si>
  <si>
    <t>Urząd Gminy   Miłkowice</t>
  </si>
  <si>
    <t>Budowa sieci kanalizacji sanitarnej i wodociągowej w Miłkowicach w obrębie ulic: 15 Sierpnia, 11 Listopada, Konstytucji 3 Maja"</t>
  </si>
  <si>
    <t>dotacja z WFOŚ 23.400, partyc. ludności</t>
  </si>
  <si>
    <t>Modernizacja sieci wodociągowej na terenie Gminy Miłkowice</t>
  </si>
  <si>
    <t>Dotacja celowa na dofinans. inwestycji</t>
  </si>
  <si>
    <t>GZGK    w Miłkowicach</t>
  </si>
  <si>
    <t>Modernizacja sieci kanalizacyjnej na terenie Gminy Miłkowice</t>
  </si>
  <si>
    <t>Budowa sieci wodociągowej dla miejscowości Głuchowice i Kochlice</t>
  </si>
  <si>
    <t>Dział 600 : TRANSPORT I ŁĄCZNOŚĆ</t>
  </si>
  <si>
    <t>Rozdział 60016 : Drogi publiczne gminne</t>
  </si>
  <si>
    <t>Remont drogi w Gniewomirowicach</t>
  </si>
  <si>
    <t>dotacja z ANR</t>
  </si>
  <si>
    <t>Remont dróg osiedlowych w Miłkowicach (ul. 22-Lipca)</t>
  </si>
  <si>
    <t>Założenie progów zwalniających (fundusz sołecki Kochlice)</t>
  </si>
  <si>
    <t>Budowa ciągu pieszo-jezdnego przy stacji PKP w Miłkowicach (dokumentacja)</t>
  </si>
  <si>
    <t>Remont drogi w Rzeszotarach ul. H.Pobożnego - dokumentacja (fundusz sołecki Rzeszotary-Dobrzejów)</t>
  </si>
  <si>
    <t>Dział 700 : GOSPODARKA MIESZKANIOWA</t>
  </si>
  <si>
    <t>Rozdział 70005 : Gospodarka gruntami i nieruchomościami</t>
  </si>
  <si>
    <t xml:space="preserve">Wykup gruntów, na których posadowione są przepompownie ścieków 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</si>
  <si>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</si>
  <si>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</si>
  <si>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</si>
  <si>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</si>
  <si>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</si>
  <si>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</si>
  <si>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</si>
  <si>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</si>
  <si>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</si>
  <si>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</si>
  <si>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</si>
  <si>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</si>
  <si>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</si>
  <si>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</si>
  <si>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</si>
  <si>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</si>
  <si>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</si>
  <si>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</si>
  <si>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</si>
  <si>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</si>
  <si>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</si>
  <si>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</si>
  <si>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Remont i modernizacja świetlicy wiejskiej w Bobrowie (fundusz sołecki Bobrów)</t>
  </si>
  <si>
    <t>Utworzenie św. wiejskiej z segmentów kontenerowych w Goślinowie (w tym fundusz sołecki 6.199zł)</t>
  </si>
  <si>
    <t>Adaptacja pozyskanego budynku na świetlicę w Jakuszowie (fundusz sołecki Jakuszowa)</t>
  </si>
  <si>
    <t>Remont i modernizacja budynku  świetlicy wiejskiej w Miłkowicach (fundusz sołecki Miłkowice)</t>
  </si>
  <si>
    <t>Remont i modernizacja świetlicy wiejskiej w Pątnówku (fundusz sołecki Pątnówek)</t>
  </si>
  <si>
    <t>Remont i modernizacja świetlicy wiejskiej w Studnicy (fundusz sołecki Studnica)</t>
  </si>
  <si>
    <t>Budowa wiatrołapu w budynku świetlicy w Gniewomirowicach</t>
  </si>
  <si>
    <t>Rozdział  92116: Biblioteki</t>
  </si>
  <si>
    <t>Remont budynku Biblioteki Publicznej w Miłkowicach</t>
  </si>
  <si>
    <t>GOKiS Miłkowice</t>
  </si>
  <si>
    <t>Rozdział  92195: Pozostała działalność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</si>
  <si>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</si>
  <si>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</si>
  <si>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</si>
  <si>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</si>
  <si>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Rozdział  92601: Obiekty sportowe</t>
  </si>
  <si>
    <t>Remont i modernizacja budynku sportowego używanego jako świetlicę wiejską w Kochlicach (fundusz sołecki Kochlice)</t>
  </si>
  <si>
    <t>Klub Sportowy "ISKRA Kochlice"</t>
  </si>
  <si>
    <t>Razem wydatki inwestycyjne:</t>
  </si>
  <si>
    <t>Budowa sieci kanalizacyjnej burzowej na terenie Gminy Miłkowice w ramach inwestycji społecznej przy ul.22 Lipca w Miłkowicach - współfinansowanie</t>
  </si>
  <si>
    <t>Komitet budowy kanalizacji</t>
  </si>
  <si>
    <t>Sporządzenie dokumentacji na "Utworzenie Centrum Edukacyjno-Kulturalnego w miejscowości Ulesie"</t>
  </si>
  <si>
    <t>Budowa przyłącza energetycznego do boiska sportowego w Głuchowicach</t>
  </si>
  <si>
    <t>Rozdział  92605: Zadania w zakresie kultury fizycznej</t>
  </si>
  <si>
    <t>Dział 926 : KULTURA FIZYCZNA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</si>
</sst>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 style="double"/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6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23" borderId="9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05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4" borderId="10" xfId="0" applyAlignment="1">
      <alignment horizontal="center" vertical="center" wrapText="1"/>
    </xf>
    <xf numFmtId="49" fontId="7" fillId="24" borderId="10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9" fontId="6" fillId="24" borderId="10" xfId="0" applyAlignment="1">
      <alignment horizontal="right" vertical="center" wrapText="1"/>
    </xf>
    <xf numFmtId="49" fontId="6" fillId="24" borderId="11" xfId="0" applyAlignment="1">
      <alignment horizontal="left" vertical="center" wrapText="1"/>
    </xf>
    <xf numFmtId="49" fontId="6" fillId="24" borderId="11" xfId="0" applyAlignment="1">
      <alignment horizontal="right" vertical="center" wrapText="1"/>
    </xf>
    <xf numFmtId="49" fontId="8" fillId="25" borderId="10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54" applyFont="1" applyAlignment="1">
      <alignment vertical="center" wrapText="1"/>
      <protection/>
    </xf>
    <xf numFmtId="0" fontId="32" fillId="0" borderId="0" xfId="54" applyFont="1">
      <alignment/>
      <protection/>
    </xf>
    <xf numFmtId="0" fontId="33" fillId="0" borderId="0" xfId="54" applyFont="1">
      <alignment/>
      <protection/>
    </xf>
    <xf numFmtId="3" fontId="33" fillId="0" borderId="0" xfId="54" applyNumberFormat="1" applyFont="1">
      <alignment/>
      <protection/>
    </xf>
    <xf numFmtId="0" fontId="30" fillId="0" borderId="0" xfId="54" applyFont="1" applyAlignment="1">
      <alignment horizontal="right" vertical="center"/>
      <protection/>
    </xf>
    <xf numFmtId="0" fontId="34" fillId="0" borderId="0" xfId="54" applyFont="1" applyAlignment="1">
      <alignment textRotation="180"/>
      <protection/>
    </xf>
    <xf numFmtId="0" fontId="34" fillId="20" borderId="12" xfId="54" applyFont="1" applyFill="1" applyBorder="1" applyAlignment="1">
      <alignment horizontal="center" vertical="center" wrapText="1"/>
      <protection/>
    </xf>
    <xf numFmtId="0" fontId="33" fillId="0" borderId="0" xfId="54" applyFont="1" applyAlignment="1">
      <alignment vertical="center" wrapText="1"/>
      <protection/>
    </xf>
    <xf numFmtId="0" fontId="34" fillId="20" borderId="13" xfId="54" applyFont="1" applyFill="1" applyBorder="1" applyAlignment="1">
      <alignment horizontal="center" vertical="center" wrapText="1"/>
      <protection/>
    </xf>
    <xf numFmtId="0" fontId="37" fillId="20" borderId="14" xfId="54" applyFont="1" applyFill="1" applyBorder="1" applyAlignment="1">
      <alignment horizontal="center" vertical="center" wrapText="1"/>
      <protection/>
    </xf>
    <xf numFmtId="0" fontId="37" fillId="20" borderId="15" xfId="54" applyFont="1" applyFill="1" applyBorder="1" applyAlignment="1">
      <alignment horizontal="center" vertical="center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30" fillId="0" borderId="14" xfId="54" applyFont="1" applyFill="1" applyBorder="1" applyAlignment="1">
      <alignment horizontal="center" vertical="center" wrapText="1"/>
      <protection/>
    </xf>
    <xf numFmtId="0" fontId="30" fillId="0" borderId="17" xfId="54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center" textRotation="180"/>
      <protection/>
    </xf>
    <xf numFmtId="0" fontId="11" fillId="0" borderId="0" xfId="54" applyFont="1" applyFill="1" applyAlignment="1">
      <alignment horizontal="center" vertical="center" wrapText="1"/>
      <protection/>
    </xf>
    <xf numFmtId="3" fontId="34" fillId="0" borderId="18" xfId="54" applyNumberFormat="1" applyFont="1" applyFill="1" applyBorder="1" applyAlignment="1">
      <alignment vertical="center" wrapText="1"/>
      <protection/>
    </xf>
    <xf numFmtId="3" fontId="34" fillId="0" borderId="19" xfId="54" applyNumberFormat="1" applyFont="1" applyFill="1" applyBorder="1" applyAlignment="1">
      <alignment vertical="center" wrapText="1"/>
      <protection/>
    </xf>
    <xf numFmtId="3" fontId="9" fillId="0" borderId="20" xfId="54" applyNumberFormat="1" applyFont="1" applyFill="1" applyBorder="1" applyAlignment="1">
      <alignment vertical="center" wrapText="1"/>
      <protection/>
    </xf>
    <xf numFmtId="0" fontId="34" fillId="0" borderId="0" xfId="54" applyFont="1" applyFill="1" applyAlignment="1">
      <alignment textRotation="180"/>
      <protection/>
    </xf>
    <xf numFmtId="0" fontId="33" fillId="0" borderId="0" xfId="54" applyFont="1" applyFill="1" applyAlignment="1">
      <alignment vertical="center" wrapText="1"/>
      <protection/>
    </xf>
    <xf numFmtId="3" fontId="38" fillId="0" borderId="21" xfId="54" applyNumberFormat="1" applyFont="1" applyFill="1" applyBorder="1" applyAlignment="1">
      <alignment vertical="center" wrapText="1"/>
      <protection/>
    </xf>
    <xf numFmtId="3" fontId="38" fillId="0" borderId="22" xfId="54" applyNumberFormat="1" applyFont="1" applyFill="1" applyBorder="1" applyAlignment="1">
      <alignment vertical="center" wrapText="1"/>
      <protection/>
    </xf>
    <xf numFmtId="3" fontId="38" fillId="0" borderId="23" xfId="54" applyNumberFormat="1" applyFont="1" applyFill="1" applyBorder="1" applyAlignment="1">
      <alignment vertical="center" wrapText="1"/>
      <protection/>
    </xf>
    <xf numFmtId="3" fontId="9" fillId="0" borderId="24" xfId="54" applyNumberFormat="1" applyFont="1" applyFill="1" applyBorder="1" applyAlignment="1">
      <alignment vertical="center" wrapText="1"/>
      <protection/>
    </xf>
    <xf numFmtId="0" fontId="9" fillId="0" borderId="25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3" fontId="33" fillId="0" borderId="10" xfId="54" applyNumberFormat="1" applyFont="1" applyFill="1" applyBorder="1" applyAlignment="1">
      <alignment vertical="center" wrapText="1"/>
      <protection/>
    </xf>
    <xf numFmtId="3" fontId="11" fillId="0" borderId="26" xfId="54" applyNumberFormat="1" applyFont="1" applyFill="1" applyBorder="1" applyAlignment="1">
      <alignment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vertical="center" wrapText="1"/>
      <protection/>
    </xf>
    <xf numFmtId="3" fontId="33" fillId="0" borderId="28" xfId="53" applyNumberFormat="1" applyFont="1" applyFill="1" applyBorder="1" applyAlignment="1">
      <alignment vertical="center" wrapText="1"/>
      <protection/>
    </xf>
    <xf numFmtId="3" fontId="11" fillId="0" borderId="29" xfId="53" applyNumberFormat="1" applyFont="1" applyFill="1" applyBorder="1" applyAlignment="1">
      <alignment vertical="center" wrapText="1"/>
      <protection/>
    </xf>
    <xf numFmtId="0" fontId="34" fillId="0" borderId="0" xfId="53" applyFont="1" applyFill="1" applyAlignment="1">
      <alignment textRotation="180"/>
      <protection/>
    </xf>
    <xf numFmtId="0" fontId="33" fillId="0" borderId="0" xfId="53" applyFont="1" applyFill="1" applyAlignment="1">
      <alignment vertical="center" wrapText="1"/>
      <protection/>
    </xf>
    <xf numFmtId="3" fontId="9" fillId="0" borderId="30" xfId="54" applyNumberFormat="1" applyFont="1" applyFill="1" applyBorder="1" applyAlignment="1">
      <alignment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horizontal="left" vertical="center" wrapText="1"/>
      <protection/>
    </xf>
    <xf numFmtId="3" fontId="39" fillId="0" borderId="32" xfId="53" applyNumberFormat="1" applyFont="1" applyFill="1" applyBorder="1" applyAlignment="1">
      <alignment vertical="center" wrapText="1"/>
      <protection/>
    </xf>
    <xf numFmtId="3" fontId="33" fillId="0" borderId="32" xfId="53" applyNumberFormat="1" applyFont="1" applyFill="1" applyBorder="1" applyAlignment="1">
      <alignment vertical="center" wrapText="1"/>
      <protection/>
    </xf>
    <xf numFmtId="3" fontId="40" fillId="0" borderId="28" xfId="53" applyNumberFormat="1" applyFont="1" applyFill="1" applyBorder="1" applyAlignment="1">
      <alignment vertical="center" wrapText="1"/>
      <protection/>
    </xf>
    <xf numFmtId="0" fontId="9" fillId="0" borderId="33" xfId="54" applyFont="1" applyFill="1" applyBorder="1" applyAlignment="1">
      <alignment horizontal="left" vertical="center" wrapText="1"/>
      <protection/>
    </xf>
    <xf numFmtId="3" fontId="33" fillId="0" borderId="33" xfId="54" applyNumberFormat="1" applyFont="1" applyFill="1" applyBorder="1" applyAlignment="1">
      <alignment vertical="center" wrapText="1"/>
      <protection/>
    </xf>
    <xf numFmtId="3" fontId="33" fillId="0" borderId="26" xfId="54" applyNumberFormat="1" applyFont="1" applyFill="1" applyBorder="1" applyAlignment="1">
      <alignment vertical="center" wrapText="1"/>
      <protection/>
    </xf>
    <xf numFmtId="3" fontId="40" fillId="0" borderId="10" xfId="54" applyNumberFormat="1" applyFont="1" applyFill="1" applyBorder="1" applyAlignment="1">
      <alignment vertical="center" wrapText="1"/>
      <protection/>
    </xf>
    <xf numFmtId="0" fontId="9" fillId="0" borderId="34" xfId="54" applyFont="1" applyFill="1" applyBorder="1" applyAlignment="1">
      <alignment vertical="center" wrapText="1"/>
      <protection/>
    </xf>
    <xf numFmtId="3" fontId="33" fillId="0" borderId="34" xfId="54" applyNumberFormat="1" applyFont="1" applyFill="1" applyBorder="1" applyAlignment="1">
      <alignment vertical="center" wrapText="1"/>
      <protection/>
    </xf>
    <xf numFmtId="3" fontId="33" fillId="0" borderId="35" xfId="54" applyNumberFormat="1" applyFont="1" applyFill="1" applyBorder="1" applyAlignment="1">
      <alignment vertical="center" wrapText="1"/>
      <protection/>
    </xf>
    <xf numFmtId="3" fontId="9" fillId="0" borderId="36" xfId="54" applyNumberFormat="1" applyFont="1" applyFill="1" applyBorder="1" applyAlignment="1">
      <alignment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3" fontId="34" fillId="0" borderId="18" xfId="52" applyNumberFormat="1" applyFont="1" applyFill="1" applyBorder="1" applyAlignment="1">
      <alignment vertical="center" wrapText="1"/>
      <protection/>
    </xf>
    <xf numFmtId="0" fontId="9" fillId="0" borderId="20" xfId="54" applyFont="1" applyFill="1" applyBorder="1" applyAlignment="1">
      <alignment horizontal="center" vertical="center" wrapText="1"/>
      <protection/>
    </xf>
    <xf numFmtId="0" fontId="34" fillId="0" borderId="0" xfId="52" applyFont="1" applyFill="1" applyAlignment="1">
      <alignment textRotation="180"/>
      <protection/>
    </xf>
    <xf numFmtId="0" fontId="33" fillId="0" borderId="0" xfId="52" applyFont="1" applyFill="1" applyAlignment="1">
      <alignment vertical="center" wrapText="1"/>
      <protection/>
    </xf>
    <xf numFmtId="3" fontId="38" fillId="0" borderId="21" xfId="52" applyNumberFormat="1" applyFont="1" applyFill="1" applyBorder="1" applyAlignment="1">
      <alignment vertical="center" wrapText="1"/>
      <protection/>
    </xf>
    <xf numFmtId="0" fontId="9" fillId="0" borderId="38" xfId="54" applyFont="1" applyFill="1" applyBorder="1" applyAlignment="1">
      <alignment vertical="center" wrapText="1"/>
      <protection/>
    </xf>
    <xf numFmtId="0" fontId="33" fillId="0" borderId="39" xfId="54" applyFont="1" applyFill="1" applyBorder="1" applyAlignment="1">
      <alignment horizontal="center" vertical="center" wrapText="1"/>
      <protection/>
    </xf>
    <xf numFmtId="0" fontId="9" fillId="0" borderId="40" xfId="54" applyFont="1" applyFill="1" applyBorder="1" applyAlignment="1">
      <alignment vertical="center" wrapText="1"/>
      <protection/>
    </xf>
    <xf numFmtId="3" fontId="33" fillId="0" borderId="40" xfId="54" applyNumberFormat="1" applyFont="1" applyFill="1" applyBorder="1" applyAlignment="1">
      <alignment vertical="center" wrapText="1"/>
      <protection/>
    </xf>
    <xf numFmtId="3" fontId="11" fillId="0" borderId="40" xfId="54" applyNumberFormat="1" applyFont="1" applyFill="1" applyBorder="1" applyAlignment="1">
      <alignment vertical="center" wrapText="1"/>
      <protection/>
    </xf>
    <xf numFmtId="0" fontId="33" fillId="0" borderId="0" xfId="54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11" fillId="0" borderId="41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33" fillId="0" borderId="25" xfId="54" applyFont="1" applyFill="1" applyBorder="1" applyAlignment="1">
      <alignment horizontal="center" vertical="center" wrapText="1"/>
      <protection/>
    </xf>
    <xf numFmtId="0" fontId="9" fillId="0" borderId="33" xfId="54" applyFont="1" applyFill="1" applyBorder="1" applyAlignment="1">
      <alignment vertical="center" wrapText="1"/>
      <protection/>
    </xf>
    <xf numFmtId="3" fontId="11" fillId="0" borderId="33" xfId="54" applyNumberFormat="1" applyFont="1" applyFill="1" applyBorder="1" applyAlignment="1">
      <alignment vertical="center" wrapText="1"/>
      <protection/>
    </xf>
    <xf numFmtId="0" fontId="33" fillId="0" borderId="41" xfId="54" applyFont="1" applyFill="1" applyBorder="1" applyAlignment="1">
      <alignment horizontal="center" vertical="center" wrapText="1"/>
      <protection/>
    </xf>
    <xf numFmtId="3" fontId="11" fillId="0" borderId="10" xfId="54" applyNumberFormat="1" applyFont="1" applyFill="1" applyBorder="1" applyAlignment="1">
      <alignment vertical="center" wrapText="1"/>
      <protection/>
    </xf>
    <xf numFmtId="0" fontId="33" fillId="0" borderId="42" xfId="54" applyFont="1" applyFill="1" applyBorder="1" applyAlignment="1">
      <alignment horizontal="center" vertical="center" wrapText="1"/>
      <protection/>
    </xf>
    <xf numFmtId="0" fontId="9" fillId="0" borderId="43" xfId="54" applyFont="1" applyFill="1" applyBorder="1" applyAlignment="1">
      <alignment vertical="center" wrapText="1"/>
      <protection/>
    </xf>
    <xf numFmtId="3" fontId="33" fillId="0" borderId="43" xfId="54" applyNumberFormat="1" applyFont="1" applyFill="1" applyBorder="1" applyAlignment="1">
      <alignment vertical="center" wrapText="1"/>
      <protection/>
    </xf>
    <xf numFmtId="3" fontId="33" fillId="0" borderId="44" xfId="54" applyNumberFormat="1" applyFont="1" applyFill="1" applyBorder="1" applyAlignment="1">
      <alignment vertical="center" wrapText="1"/>
      <protection/>
    </xf>
    <xf numFmtId="3" fontId="11" fillId="0" borderId="44" xfId="54" applyNumberFormat="1" applyFont="1" applyFill="1" applyBorder="1" applyAlignment="1">
      <alignment vertical="center" wrapText="1"/>
      <protection/>
    </xf>
    <xf numFmtId="0" fontId="9" fillId="0" borderId="20" xfId="54" applyFont="1" applyFill="1" applyBorder="1" applyAlignment="1">
      <alignment vertical="center" wrapText="1"/>
      <protection/>
    </xf>
    <xf numFmtId="3" fontId="38" fillId="0" borderId="45" xfId="53" applyNumberFormat="1" applyFont="1" applyFill="1" applyBorder="1" applyAlignment="1">
      <alignment vertical="center" wrapText="1"/>
      <protection/>
    </xf>
    <xf numFmtId="0" fontId="9" fillId="0" borderId="46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vertical="center" wrapText="1"/>
      <protection/>
    </xf>
    <xf numFmtId="3" fontId="33" fillId="0" borderId="47" xfId="53" applyNumberFormat="1" applyFont="1" applyFill="1" applyBorder="1" applyAlignment="1">
      <alignment vertical="center" wrapText="1"/>
      <protection/>
    </xf>
    <xf numFmtId="3" fontId="33" fillId="0" borderId="29" xfId="53" applyNumberFormat="1" applyFont="1" applyFill="1" applyBorder="1" applyAlignment="1">
      <alignment vertical="center" wrapText="1"/>
      <protection/>
    </xf>
    <xf numFmtId="3" fontId="11" fillId="0" borderId="32" xfId="53" applyNumberFormat="1" applyFont="1" applyFill="1" applyBorder="1" applyAlignment="1">
      <alignment horizontal="left" vertical="center" wrapText="1"/>
      <protection/>
    </xf>
    <xf numFmtId="3" fontId="38" fillId="0" borderId="48" xfId="54" applyNumberFormat="1" applyFont="1" applyFill="1" applyBorder="1" applyAlignment="1">
      <alignment vertical="center" wrapText="1"/>
      <protection/>
    </xf>
    <xf numFmtId="3" fontId="9" fillId="0" borderId="49" xfId="54" applyNumberFormat="1" applyFont="1" applyFill="1" applyBorder="1" applyAlignment="1">
      <alignment vertical="center" wrapText="1"/>
      <protection/>
    </xf>
    <xf numFmtId="0" fontId="34" fillId="20" borderId="50" xfId="54" applyFont="1" applyFill="1" applyBorder="1" applyAlignment="1">
      <alignment horizontal="center" vertical="center" wrapText="1"/>
      <protection/>
    </xf>
    <xf numFmtId="0" fontId="11" fillId="0" borderId="51" xfId="54" applyFont="1" applyFill="1" applyBorder="1" applyAlignment="1">
      <alignment horizontal="center" vertical="center" wrapText="1"/>
      <protection/>
    </xf>
    <xf numFmtId="0" fontId="11" fillId="0" borderId="52" xfId="54" applyFont="1" applyFill="1" applyBorder="1" applyAlignment="1">
      <alignment horizontal="center" vertical="center" wrapText="1"/>
      <protection/>
    </xf>
    <xf numFmtId="0" fontId="30" fillId="0" borderId="52" xfId="54" applyFont="1" applyFill="1" applyBorder="1" applyAlignment="1">
      <alignment horizontal="center" vertical="center" wrapText="1"/>
      <protection/>
    </xf>
    <xf numFmtId="0" fontId="30" fillId="0" borderId="53" xfId="54" applyFont="1" applyFill="1" applyBorder="1" applyAlignment="1">
      <alignment horizontal="center" vertical="center" wrapText="1"/>
      <protection/>
    </xf>
    <xf numFmtId="3" fontId="11" fillId="0" borderId="33" xfId="54" applyNumberFormat="1" applyFont="1" applyFill="1" applyBorder="1" applyAlignment="1">
      <alignment horizontal="left" vertical="center" wrapText="1"/>
      <protection/>
    </xf>
    <xf numFmtId="0" fontId="9" fillId="0" borderId="54" xfId="54" applyFont="1" applyFill="1" applyBorder="1" applyAlignment="1">
      <alignment horizontal="center" vertical="center" wrapText="1"/>
      <protection/>
    </xf>
    <xf numFmtId="0" fontId="9" fillId="0" borderId="15" xfId="54" applyFont="1" applyFill="1" applyBorder="1" applyAlignment="1">
      <alignment vertical="center" wrapText="1"/>
      <protection/>
    </xf>
    <xf numFmtId="3" fontId="33" fillId="0" borderId="15" xfId="54" applyNumberFormat="1" applyFont="1" applyFill="1" applyBorder="1" applyAlignment="1">
      <alignment vertical="center" wrapText="1"/>
      <protection/>
    </xf>
    <xf numFmtId="3" fontId="33" fillId="0" borderId="55" xfId="54" applyNumberFormat="1" applyFont="1" applyFill="1" applyBorder="1" applyAlignment="1">
      <alignment vertical="center" wrapText="1"/>
      <protection/>
    </xf>
    <xf numFmtId="3" fontId="11" fillId="0" borderId="15" xfId="54" applyNumberFormat="1" applyFont="1" applyFill="1" applyBorder="1" applyAlignment="1">
      <alignment horizontal="left" vertical="center" wrapText="1"/>
      <protection/>
    </xf>
    <xf numFmtId="3" fontId="34" fillId="0" borderId="56" xfId="52" applyNumberFormat="1" applyFont="1" applyFill="1" applyBorder="1" applyAlignment="1">
      <alignment vertical="center" wrapText="1"/>
      <protection/>
    </xf>
    <xf numFmtId="0" fontId="9" fillId="0" borderId="57" xfId="54" applyFont="1" applyFill="1" applyBorder="1" applyAlignment="1">
      <alignment horizontal="center" vertical="center" wrapText="1"/>
      <protection/>
    </xf>
    <xf numFmtId="3" fontId="38" fillId="0" borderId="58" xfId="52" applyNumberFormat="1" applyFont="1" applyFill="1" applyBorder="1" applyAlignment="1">
      <alignment vertical="center" wrapText="1"/>
      <protection/>
    </xf>
    <xf numFmtId="0" fontId="9" fillId="0" borderId="59" xfId="54" applyFont="1" applyFill="1" applyBorder="1" applyAlignment="1">
      <alignment vertical="center" wrapText="1"/>
      <protection/>
    </xf>
    <xf numFmtId="3" fontId="11" fillId="0" borderId="28" xfId="53" applyNumberFormat="1" applyFont="1" applyFill="1" applyBorder="1" applyAlignment="1">
      <alignment vertical="center" wrapText="1"/>
      <protection/>
    </xf>
    <xf numFmtId="0" fontId="9" fillId="0" borderId="41" xfId="54" applyFont="1" applyFill="1" applyBorder="1" applyAlignment="1">
      <alignment horizontal="center" vertical="center" wrapText="1"/>
      <protection/>
    </xf>
    <xf numFmtId="3" fontId="11" fillId="0" borderId="52" xfId="54" applyNumberFormat="1" applyFont="1" applyFill="1" applyBorder="1" applyAlignment="1">
      <alignment vertical="center" wrapText="1"/>
      <protection/>
    </xf>
    <xf numFmtId="0" fontId="9" fillId="0" borderId="60" xfId="54" applyFont="1" applyFill="1" applyBorder="1" applyAlignment="1">
      <alignment vertical="center" wrapText="1"/>
      <protection/>
    </xf>
    <xf numFmtId="0" fontId="9" fillId="0" borderId="61" xfId="52" applyFont="1" applyFill="1" applyBorder="1" applyAlignment="1">
      <alignment horizontal="center" vertical="center" wrapText="1"/>
      <protection/>
    </xf>
    <xf numFmtId="3" fontId="33" fillId="0" borderId="40" xfId="52" applyNumberFormat="1" applyFont="1" applyFill="1" applyBorder="1" applyAlignment="1">
      <alignment horizontal="right" vertical="center" wrapText="1"/>
      <protection/>
    </xf>
    <xf numFmtId="3" fontId="9" fillId="0" borderId="40" xfId="52" applyNumberFormat="1" applyFont="1" applyFill="1" applyBorder="1" applyAlignment="1">
      <alignment horizontal="center" vertical="center" wrapText="1"/>
      <protection/>
    </xf>
    <xf numFmtId="3" fontId="9" fillId="0" borderId="62" xfId="54" applyNumberFormat="1" applyFont="1" applyFill="1" applyBorder="1" applyAlignment="1">
      <alignment horizontal="center" vertical="center" wrapText="1"/>
      <protection/>
    </xf>
    <xf numFmtId="3" fontId="9" fillId="0" borderId="40" xfId="52" applyNumberFormat="1" applyFont="1" applyFill="1" applyBorder="1" applyAlignment="1">
      <alignment horizontal="right"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vertical="center" wrapText="1"/>
      <protection/>
    </xf>
    <xf numFmtId="0" fontId="34" fillId="0" borderId="65" xfId="54" applyFont="1" applyFill="1" applyBorder="1" applyAlignment="1">
      <alignment vertical="center" wrapText="1"/>
      <protection/>
    </xf>
    <xf numFmtId="0" fontId="34" fillId="0" borderId="66" xfId="54" applyFont="1" applyFill="1" applyBorder="1" applyAlignment="1">
      <alignment horizontal="center" vertical="center" wrapText="1"/>
      <protection/>
    </xf>
    <xf numFmtId="3" fontId="34" fillId="0" borderId="66" xfId="54" applyNumberFormat="1" applyFont="1" applyFill="1" applyBorder="1" applyAlignment="1">
      <alignment vertical="center" wrapText="1"/>
      <protection/>
    </xf>
    <xf numFmtId="3" fontId="34" fillId="0" borderId="67" xfId="54" applyNumberFormat="1" applyFont="1" applyFill="1" applyBorder="1" applyAlignment="1">
      <alignment vertical="center" wrapText="1"/>
      <protection/>
    </xf>
    <xf numFmtId="0" fontId="41" fillId="0" borderId="0" xfId="54" applyFont="1" applyAlignment="1">
      <alignment vertical="top"/>
      <protection/>
    </xf>
    <xf numFmtId="0" fontId="34" fillId="0" borderId="0" xfId="54" applyFont="1" applyAlignment="1">
      <alignment vertical="center" wrapText="1"/>
      <protection/>
    </xf>
    <xf numFmtId="3" fontId="34" fillId="0" borderId="0" xfId="54" applyNumberFormat="1" applyFont="1" applyBorder="1" applyAlignment="1">
      <alignment vertical="center" wrapText="1"/>
      <protection/>
    </xf>
    <xf numFmtId="0" fontId="42" fillId="0" borderId="0" xfId="54" applyFont="1">
      <alignment/>
      <protection/>
    </xf>
    <xf numFmtId="3" fontId="42" fillId="0" borderId="0" xfId="54" applyNumberFormat="1" applyFont="1">
      <alignment/>
      <protection/>
    </xf>
    <xf numFmtId="0" fontId="43" fillId="0" borderId="0" xfId="54" applyFont="1">
      <alignment/>
      <protection/>
    </xf>
    <xf numFmtId="3" fontId="44" fillId="0" borderId="0" xfId="54" applyNumberFormat="1" applyFont="1">
      <alignment/>
      <protection/>
    </xf>
    <xf numFmtId="3" fontId="40" fillId="0" borderId="32" xfId="53" applyNumberFormat="1" applyFont="1" applyFill="1" applyBorder="1" applyAlignment="1">
      <alignment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69" xfId="53" applyFont="1" applyFill="1" applyBorder="1" applyAlignment="1">
      <alignment vertical="center" wrapText="1"/>
      <protection/>
    </xf>
    <xf numFmtId="0" fontId="33" fillId="0" borderId="70" xfId="53" applyFont="1" applyFill="1" applyBorder="1" applyAlignment="1">
      <alignment vertical="center" wrapText="1"/>
      <protection/>
    </xf>
    <xf numFmtId="3" fontId="38" fillId="0" borderId="71" xfId="53" applyNumberFormat="1" applyFont="1" applyFill="1" applyBorder="1" applyAlignment="1">
      <alignment vertical="center" wrapText="1"/>
      <protection/>
    </xf>
    <xf numFmtId="3" fontId="38" fillId="0" borderId="72" xfId="54" applyNumberFormat="1" applyFont="1" applyFill="1" applyBorder="1" applyAlignment="1">
      <alignment vertical="center" wrapText="1"/>
      <protection/>
    </xf>
    <xf numFmtId="3" fontId="38" fillId="0" borderId="73" xfId="54" applyNumberFormat="1" applyFont="1" applyFill="1" applyBorder="1" applyAlignment="1">
      <alignment vertical="center" wrapText="1"/>
      <protection/>
    </xf>
    <xf numFmtId="3" fontId="45" fillId="0" borderId="0" xfId="54" applyNumberFormat="1" applyFont="1" applyAlignment="1">
      <alignment horizontal="right"/>
      <protection/>
    </xf>
    <xf numFmtId="0" fontId="38" fillId="0" borderId="74" xfId="52" applyFont="1" applyFill="1" applyBorder="1" applyAlignment="1">
      <alignment horizontal="left" vertical="center" wrapText="1"/>
      <protection/>
    </xf>
    <xf numFmtId="0" fontId="38" fillId="0" borderId="75" xfId="52" applyFont="1" applyFill="1" applyBorder="1" applyAlignment="1">
      <alignment horizontal="left" vertical="center" wrapText="1"/>
      <protection/>
    </xf>
    <xf numFmtId="0" fontId="9" fillId="0" borderId="76" xfId="54" applyFont="1" applyFill="1" applyBorder="1" applyAlignment="1">
      <alignment horizontal="center" vertical="center" wrapText="1"/>
      <protection/>
    </xf>
    <xf numFmtId="0" fontId="34" fillId="0" borderId="77" xfId="54" applyFont="1" applyFill="1" applyBorder="1" applyAlignment="1">
      <alignment horizontal="center" vertical="center" wrapText="1"/>
      <protection/>
    </xf>
    <xf numFmtId="0" fontId="34" fillId="0" borderId="78" xfId="54" applyFont="1" applyFill="1" applyBorder="1" applyAlignment="1">
      <alignment horizontal="center" vertical="center" wrapText="1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34" fillId="20" borderId="79" xfId="54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3" fontId="9" fillId="0" borderId="80" xfId="54" applyNumberFormat="1" applyFont="1" applyFill="1" applyBorder="1" applyAlignment="1">
      <alignment horizontal="center" vertical="center" wrapText="1"/>
      <protection/>
    </xf>
    <xf numFmtId="0" fontId="9" fillId="0" borderId="81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vertical="center" wrapText="1"/>
      <protection/>
    </xf>
    <xf numFmtId="3" fontId="11" fillId="0" borderId="82" xfId="53" applyNumberFormat="1" applyFont="1" applyFill="1" applyBorder="1" applyAlignment="1">
      <alignment horizontal="left" vertical="center" wrapText="1"/>
      <protection/>
    </xf>
    <xf numFmtId="3" fontId="11" fillId="0" borderId="15" xfId="54" applyNumberFormat="1" applyFont="1" applyFill="1" applyBorder="1" applyAlignment="1">
      <alignment vertical="center" wrapText="1"/>
      <protection/>
    </xf>
    <xf numFmtId="3" fontId="38" fillId="0" borderId="83" xfId="54" applyNumberFormat="1" applyFont="1" applyFill="1" applyBorder="1" applyAlignment="1">
      <alignment vertical="center" wrapText="1"/>
      <protection/>
    </xf>
    <xf numFmtId="3" fontId="38" fillId="0" borderId="84" xfId="54" applyNumberFormat="1" applyFont="1" applyFill="1" applyBorder="1" applyAlignment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8" fillId="25" borderId="10" xfId="0" applyAlignment="1">
      <alignment horizontal="right" vertical="center" wrapText="1"/>
    </xf>
    <xf numFmtId="49" fontId="8" fillId="25" borderId="10" xfId="0" applyAlignment="1">
      <alignment horizontal="center" vertical="center" wrapText="1"/>
    </xf>
    <xf numFmtId="49" fontId="6" fillId="24" borderId="10" xfId="0" applyAlignment="1">
      <alignment horizontal="right" vertical="center" wrapText="1"/>
    </xf>
    <xf numFmtId="49" fontId="6" fillId="24" borderId="11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1" xfId="0" applyAlignment="1">
      <alignment horizontal="left" vertical="center" wrapText="1"/>
    </xf>
    <xf numFmtId="49" fontId="6" fillId="24" borderId="10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9" fontId="7" fillId="24" borderId="10" xfId="0" applyAlignment="1">
      <alignment horizontal="center" vertical="center" wrapText="1"/>
    </xf>
    <xf numFmtId="49" fontId="4" fillId="25" borderId="0" xfId="0" applyAlignment="1">
      <alignment horizontal="center" vertical="center" wrapText="1"/>
    </xf>
    <xf numFmtId="49" fontId="5" fillId="25" borderId="0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38" fillId="0" borderId="85" xfId="54" applyFont="1" applyFill="1" applyBorder="1" applyAlignment="1">
      <alignment horizontal="left" vertical="center" wrapText="1"/>
      <protection/>
    </xf>
    <xf numFmtId="0" fontId="38" fillId="0" borderId="86" xfId="54" applyFont="1" applyFill="1" applyBorder="1" applyAlignment="1">
      <alignment horizontal="left" vertical="center" wrapText="1"/>
      <protection/>
    </xf>
    <xf numFmtId="0" fontId="38" fillId="0" borderId="87" xfId="54" applyFont="1" applyFill="1" applyBorder="1" applyAlignment="1">
      <alignment horizontal="left" vertical="center" wrapText="1"/>
      <protection/>
    </xf>
    <xf numFmtId="0" fontId="38" fillId="0" borderId="88" xfId="54" applyFont="1" applyFill="1" applyBorder="1" applyAlignment="1">
      <alignment horizontal="left" vertical="center" wrapText="1"/>
      <protection/>
    </xf>
    <xf numFmtId="3" fontId="9" fillId="0" borderId="89" xfId="54" applyNumberFormat="1" applyFont="1" applyFill="1" applyBorder="1" applyAlignment="1">
      <alignment horizontal="center" vertical="center" wrapText="1"/>
      <protection/>
    </xf>
    <xf numFmtId="0" fontId="34" fillId="20" borderId="90" xfId="54" applyFont="1" applyFill="1" applyBorder="1" applyAlignment="1">
      <alignment horizontal="center" vertical="center" wrapText="1"/>
      <protection/>
    </xf>
    <xf numFmtId="0" fontId="34" fillId="20" borderId="11" xfId="54" applyFont="1" applyFill="1" applyBorder="1" applyAlignment="1">
      <alignment horizontal="center" vertical="center" wrapText="1"/>
      <protection/>
    </xf>
    <xf numFmtId="0" fontId="35" fillId="20" borderId="91" xfId="54" applyFont="1" applyFill="1" applyBorder="1" applyAlignment="1">
      <alignment horizontal="center" vertical="center" wrapText="1"/>
      <protection/>
    </xf>
    <xf numFmtId="0" fontId="36" fillId="20" borderId="14" xfId="54" applyFont="1" applyFill="1" applyBorder="1" applyAlignment="1">
      <alignment horizontal="center" vertical="center" wrapText="1"/>
      <protection/>
    </xf>
    <xf numFmtId="0" fontId="34" fillId="20" borderId="10" xfId="54" applyFont="1" applyFill="1" applyBorder="1" applyAlignment="1">
      <alignment horizontal="center" vertical="center" wrapText="1"/>
      <protection/>
    </xf>
    <xf numFmtId="3" fontId="9" fillId="0" borderId="92" xfId="54" applyNumberFormat="1" applyFont="1" applyFill="1" applyBorder="1" applyAlignment="1">
      <alignment horizontal="center" vertical="center" wrapText="1"/>
      <protection/>
    </xf>
    <xf numFmtId="3" fontId="11" fillId="0" borderId="93" xfId="54" applyNumberFormat="1" applyFont="1" applyFill="1" applyBorder="1" applyAlignment="1">
      <alignment horizontal="center" vertical="center" wrapText="1"/>
      <protection/>
    </xf>
    <xf numFmtId="3" fontId="11" fillId="0" borderId="34" xfId="54" applyNumberFormat="1" applyFont="1" applyFill="1" applyBorder="1" applyAlignment="1">
      <alignment horizontal="center" vertical="center" wrapText="1"/>
      <protection/>
    </xf>
    <xf numFmtId="3" fontId="11" fillId="0" borderId="52" xfId="54" applyNumberFormat="1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94" xfId="54" applyFont="1" applyFill="1" applyBorder="1" applyAlignment="1">
      <alignment horizontal="center" vertical="center" wrapText="1"/>
      <protection/>
    </xf>
    <xf numFmtId="0" fontId="9" fillId="0" borderId="95" xfId="54" applyFont="1" applyFill="1" applyBorder="1" applyAlignment="1">
      <alignment horizontal="center" vertical="center" wrapText="1"/>
      <protection/>
    </xf>
    <xf numFmtId="0" fontId="37" fillId="20" borderId="14" xfId="54" applyFont="1" applyFill="1" applyBorder="1" applyAlignment="1">
      <alignment horizontal="center" vertical="center" wrapText="1"/>
      <protection/>
    </xf>
    <xf numFmtId="0" fontId="35" fillId="20" borderId="14" xfId="54" applyFont="1" applyFill="1" applyBorder="1" applyAlignment="1">
      <alignment horizontal="center" vertical="center" wrapText="1"/>
      <protection/>
    </xf>
    <xf numFmtId="0" fontId="37" fillId="20" borderId="10" xfId="54" applyFont="1" applyFill="1" applyBorder="1" applyAlignment="1">
      <alignment horizontal="center" vertical="center" wrapText="1"/>
      <protection/>
    </xf>
    <xf numFmtId="0" fontId="38" fillId="0" borderId="96" xfId="54" applyFont="1" applyFill="1" applyBorder="1" applyAlignment="1">
      <alignment horizontal="left" vertical="center" wrapText="1"/>
      <protection/>
    </xf>
    <xf numFmtId="0" fontId="34" fillId="0" borderId="78" xfId="52" applyFont="1" applyFill="1" applyBorder="1" applyAlignment="1">
      <alignment horizontal="center" vertical="center" wrapText="1"/>
      <protection/>
    </xf>
    <xf numFmtId="3" fontId="9" fillId="0" borderId="97" xfId="54" applyNumberFormat="1" applyFont="1" applyFill="1" applyBorder="1" applyAlignment="1">
      <alignment horizontal="center" vertical="center" wrapText="1"/>
      <protection/>
    </xf>
    <xf numFmtId="0" fontId="34" fillId="20" borderId="14" xfId="54" applyFont="1" applyFill="1" applyBorder="1" applyAlignment="1">
      <alignment horizontal="center" vertical="center" wrapText="1"/>
      <protection/>
    </xf>
    <xf numFmtId="0" fontId="34" fillId="20" borderId="98" xfId="54" applyFont="1" applyFill="1" applyBorder="1" applyAlignment="1">
      <alignment horizontal="center" vertical="center" wrapText="1"/>
      <protection/>
    </xf>
    <xf numFmtId="0" fontId="34" fillId="20" borderId="99" xfId="54" applyFont="1" applyFill="1" applyBorder="1" applyAlignment="1">
      <alignment horizontal="center" vertical="center" wrapText="1"/>
      <protection/>
    </xf>
    <xf numFmtId="0" fontId="38" fillId="0" borderId="75" xfId="54" applyFont="1" applyFill="1" applyBorder="1" applyAlignment="1">
      <alignment horizontal="left" vertical="center" wrapText="1"/>
      <protection/>
    </xf>
    <xf numFmtId="0" fontId="38" fillId="0" borderId="100" xfId="53" applyFont="1" applyFill="1" applyBorder="1" applyAlignment="1">
      <alignment horizontal="left" vertical="center" wrapText="1"/>
      <protection/>
    </xf>
    <xf numFmtId="0" fontId="38" fillId="0" borderId="45" xfId="53" applyFont="1" applyFill="1" applyBorder="1" applyAlignment="1">
      <alignment horizontal="left" vertical="center" wrapText="1"/>
      <protection/>
    </xf>
    <xf numFmtId="0" fontId="34" fillId="0" borderId="101" xfId="52" applyFont="1" applyFill="1" applyBorder="1" applyAlignment="1">
      <alignment horizontal="center" vertical="center" wrapText="1"/>
      <protection/>
    </xf>
    <xf numFmtId="0" fontId="34" fillId="0" borderId="102" xfId="52" applyFont="1" applyFill="1" applyBorder="1" applyAlignment="1">
      <alignment horizontal="center" vertical="center" wrapText="1"/>
      <protection/>
    </xf>
    <xf numFmtId="0" fontId="38" fillId="0" borderId="103" xfId="52" applyFont="1" applyFill="1" applyBorder="1" applyAlignment="1">
      <alignment horizontal="left" vertical="center" wrapText="1"/>
      <protection/>
    </xf>
    <xf numFmtId="0" fontId="34" fillId="20" borderId="104" xfId="54" applyFont="1" applyFill="1" applyBorder="1" applyAlignment="1">
      <alignment horizontal="center" vertical="center" wrapText="1"/>
      <protection/>
    </xf>
    <xf numFmtId="0" fontId="34" fillId="20" borderId="105" xfId="54" applyFont="1" applyFill="1" applyBorder="1" applyAlignment="1">
      <alignment horizontal="center" vertical="center" wrapText="1"/>
      <protection/>
    </xf>
    <xf numFmtId="3" fontId="9" fillId="0" borderId="36" xfId="54" applyNumberFormat="1" applyFont="1" applyFill="1" applyBorder="1" applyAlignment="1">
      <alignment vertical="center" wrapText="1"/>
      <protection/>
    </xf>
    <xf numFmtId="0" fontId="35" fillId="20" borderId="106" xfId="54" applyFont="1" applyFill="1" applyBorder="1" applyAlignment="1">
      <alignment horizontal="center" vertical="center" wrapText="1"/>
      <protection/>
    </xf>
    <xf numFmtId="0" fontId="35" fillId="20" borderId="107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" xfId="53"/>
    <cellStyle name="Normalny_Zarz78_Zał1_Projekt załączników2008_U15_Zal_budzet_201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workbookViewId="0" topLeftCell="A1">
      <selection activeCell="F1" sqref="F1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66015625" style="0" customWidth="1"/>
    <col min="4" max="4" width="12" style="0" customWidth="1"/>
    <col min="5" max="5" width="14" style="0" customWidth="1"/>
    <col min="6" max="6" width="7.66015625" style="0" customWidth="1"/>
    <col min="7" max="7" width="7" style="0" customWidth="1"/>
    <col min="8" max="8" width="4.33203125" style="0" customWidth="1"/>
    <col min="9" max="9" width="10.83203125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0.83203125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ht="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9" customFormat="1" ht="14.25" customHeight="1">
      <c r="A2" s="155" t="s">
        <v>170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3" ht="7.5" customHeight="1">
      <c r="B3" s="165"/>
      <c r="C3" s="165"/>
      <c r="D3" s="165"/>
      <c r="E3" s="166"/>
      <c r="F3" s="166"/>
      <c r="G3" s="166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8.25" customHeight="1">
      <c r="A4" s="162" t="s">
        <v>0</v>
      </c>
      <c r="B4" s="162"/>
      <c r="C4" s="162" t="s">
        <v>1</v>
      </c>
      <c r="D4" s="162" t="s">
        <v>2</v>
      </c>
      <c r="E4" s="162"/>
      <c r="F4" s="162"/>
      <c r="G4" s="162" t="s">
        <v>3</v>
      </c>
      <c r="H4" s="162"/>
      <c r="I4" s="162" t="s">
        <v>4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3" ht="11.25" customHeight="1">
      <c r="A5" s="162"/>
      <c r="B5" s="162"/>
      <c r="C5" s="162"/>
      <c r="D5" s="162"/>
      <c r="E5" s="162"/>
      <c r="F5" s="162"/>
      <c r="G5" s="162"/>
      <c r="H5" s="162"/>
      <c r="I5" s="162" t="s">
        <v>5</v>
      </c>
      <c r="J5" s="162" t="s">
        <v>6</v>
      </c>
      <c r="K5" s="162"/>
      <c r="L5" s="162"/>
      <c r="M5" s="162"/>
      <c r="N5" s="162"/>
      <c r="O5" s="162"/>
      <c r="P5" s="162"/>
      <c r="Q5" s="162"/>
      <c r="R5" s="162" t="s">
        <v>7</v>
      </c>
      <c r="S5" s="162" t="s">
        <v>6</v>
      </c>
      <c r="T5" s="162"/>
      <c r="U5" s="162"/>
      <c r="V5" s="162"/>
      <c r="W5" s="162"/>
    </row>
    <row r="6" spans="1:23" ht="2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 t="s">
        <v>8</v>
      </c>
      <c r="T6" s="162" t="s">
        <v>9</v>
      </c>
      <c r="U6" s="162"/>
      <c r="V6" s="162" t="s">
        <v>10</v>
      </c>
      <c r="W6" s="162"/>
    </row>
    <row r="7" spans="1:23" ht="5.25" customHeight="1">
      <c r="A7" s="162"/>
      <c r="B7" s="162"/>
      <c r="C7" s="162"/>
      <c r="D7" s="162"/>
      <c r="E7" s="162"/>
      <c r="F7" s="162"/>
      <c r="G7" s="162"/>
      <c r="H7" s="162"/>
      <c r="I7" s="162"/>
      <c r="J7" s="162" t="s">
        <v>11</v>
      </c>
      <c r="K7" s="162" t="s">
        <v>6</v>
      </c>
      <c r="L7" s="162"/>
      <c r="M7" s="162" t="s">
        <v>12</v>
      </c>
      <c r="N7" s="162" t="s">
        <v>13</v>
      </c>
      <c r="O7" s="162" t="s">
        <v>14</v>
      </c>
      <c r="P7" s="162" t="s">
        <v>15</v>
      </c>
      <c r="Q7" s="162" t="s">
        <v>16</v>
      </c>
      <c r="R7" s="162"/>
      <c r="S7" s="162"/>
      <c r="T7" s="162"/>
      <c r="U7" s="162"/>
      <c r="V7" s="162"/>
      <c r="W7" s="162"/>
    </row>
    <row r="8" spans="1:23" ht="2.2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 t="s">
        <v>17</v>
      </c>
      <c r="U8" s="162"/>
      <c r="V8" s="162"/>
      <c r="W8" s="162"/>
    </row>
    <row r="9" spans="1:23" ht="39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" t="s">
        <v>18</v>
      </c>
      <c r="L9" s="1" t="s">
        <v>19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1:23" ht="8.25" customHeight="1">
      <c r="A10" s="164" t="s">
        <v>20</v>
      </c>
      <c r="B10" s="164"/>
      <c r="C10" s="2" t="s">
        <v>21</v>
      </c>
      <c r="D10" s="164" t="s">
        <v>22</v>
      </c>
      <c r="E10" s="164"/>
      <c r="F10" s="164"/>
      <c r="G10" s="164" t="s">
        <v>23</v>
      </c>
      <c r="H10" s="164"/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32</v>
      </c>
      <c r="R10" s="2" t="s">
        <v>33</v>
      </c>
      <c r="S10" s="2" t="s">
        <v>34</v>
      </c>
      <c r="T10" s="164" t="s">
        <v>35</v>
      </c>
      <c r="U10" s="164"/>
      <c r="V10" s="164" t="s">
        <v>36</v>
      </c>
      <c r="W10" s="164"/>
    </row>
    <row r="11" spans="1:23" ht="8.25" customHeight="1">
      <c r="A11" s="162" t="s">
        <v>37</v>
      </c>
      <c r="B11" s="162"/>
      <c r="C11" s="162"/>
      <c r="D11" s="163" t="s">
        <v>38</v>
      </c>
      <c r="E11" s="163"/>
      <c r="F11" s="3" t="s">
        <v>39</v>
      </c>
      <c r="G11" s="158" t="s">
        <v>40</v>
      </c>
      <c r="H11" s="158"/>
      <c r="I11" s="4" t="s">
        <v>41</v>
      </c>
      <c r="J11" s="4" t="s">
        <v>42</v>
      </c>
      <c r="K11" s="4" t="s">
        <v>43</v>
      </c>
      <c r="L11" s="4" t="s">
        <v>44</v>
      </c>
      <c r="M11" s="4" t="s">
        <v>45</v>
      </c>
      <c r="N11" s="4" t="s">
        <v>46</v>
      </c>
      <c r="O11" s="4" t="s">
        <v>47</v>
      </c>
      <c r="P11" s="4" t="s">
        <v>47</v>
      </c>
      <c r="Q11" s="4" t="s">
        <v>47</v>
      </c>
      <c r="R11" s="4" t="s">
        <v>48</v>
      </c>
      <c r="S11" s="4" t="s">
        <v>48</v>
      </c>
      <c r="T11" s="158" t="s">
        <v>49</v>
      </c>
      <c r="U11" s="158"/>
      <c r="V11" s="158" t="s">
        <v>47</v>
      </c>
      <c r="W11" s="158"/>
    </row>
    <row r="12" spans="1:23" ht="8.25" customHeight="1">
      <c r="A12" s="162"/>
      <c r="B12" s="162"/>
      <c r="C12" s="162"/>
      <c r="D12" s="163"/>
      <c r="E12" s="163"/>
      <c r="F12" s="3" t="s">
        <v>50</v>
      </c>
      <c r="G12" s="158" t="s">
        <v>47</v>
      </c>
      <c r="H12" s="158"/>
      <c r="I12" s="4" t="s">
        <v>47</v>
      </c>
      <c r="J12" s="4" t="s">
        <v>47</v>
      </c>
      <c r="K12" s="4" t="s">
        <v>47</v>
      </c>
      <c r="L12" s="4" t="s">
        <v>47</v>
      </c>
      <c r="M12" s="4" t="s">
        <v>47</v>
      </c>
      <c r="N12" s="4" t="s">
        <v>47</v>
      </c>
      <c r="O12" s="4" t="s">
        <v>47</v>
      </c>
      <c r="P12" s="4" t="s">
        <v>47</v>
      </c>
      <c r="Q12" s="4" t="s">
        <v>47</v>
      </c>
      <c r="R12" s="4" t="s">
        <v>47</v>
      </c>
      <c r="S12" s="4" t="s">
        <v>47</v>
      </c>
      <c r="T12" s="158" t="s">
        <v>47</v>
      </c>
      <c r="U12" s="158"/>
      <c r="V12" s="158" t="s">
        <v>47</v>
      </c>
      <c r="W12" s="158"/>
    </row>
    <row r="13" spans="1:23" ht="8.25" customHeight="1">
      <c r="A13" s="162"/>
      <c r="B13" s="162"/>
      <c r="C13" s="162"/>
      <c r="D13" s="163"/>
      <c r="E13" s="163"/>
      <c r="F13" s="3" t="s">
        <v>51</v>
      </c>
      <c r="G13" s="158" t="s">
        <v>52</v>
      </c>
      <c r="H13" s="158"/>
      <c r="I13" s="4" t="s">
        <v>47</v>
      </c>
      <c r="J13" s="4" t="s">
        <v>47</v>
      </c>
      <c r="K13" s="4" t="s">
        <v>47</v>
      </c>
      <c r="L13" s="4" t="s">
        <v>47</v>
      </c>
      <c r="M13" s="4" t="s">
        <v>47</v>
      </c>
      <c r="N13" s="4" t="s">
        <v>47</v>
      </c>
      <c r="O13" s="4" t="s">
        <v>47</v>
      </c>
      <c r="P13" s="4" t="s">
        <v>47</v>
      </c>
      <c r="Q13" s="4" t="s">
        <v>47</v>
      </c>
      <c r="R13" s="4" t="s">
        <v>52</v>
      </c>
      <c r="S13" s="4" t="s">
        <v>52</v>
      </c>
      <c r="T13" s="158" t="s">
        <v>47</v>
      </c>
      <c r="U13" s="158"/>
      <c r="V13" s="158" t="s">
        <v>47</v>
      </c>
      <c r="W13" s="158"/>
    </row>
    <row r="14" spans="1:23" ht="8.25" customHeight="1" thickBot="1">
      <c r="A14" s="162"/>
      <c r="B14" s="162"/>
      <c r="C14" s="162"/>
      <c r="D14" s="163"/>
      <c r="E14" s="163"/>
      <c r="F14" s="3" t="s">
        <v>53</v>
      </c>
      <c r="G14" s="158" t="s">
        <v>54</v>
      </c>
      <c r="H14" s="158"/>
      <c r="I14" s="4" t="s">
        <v>41</v>
      </c>
      <c r="J14" s="4" t="s">
        <v>42</v>
      </c>
      <c r="K14" s="4" t="s">
        <v>43</v>
      </c>
      <c r="L14" s="4" t="s">
        <v>44</v>
      </c>
      <c r="M14" s="4" t="s">
        <v>45</v>
      </c>
      <c r="N14" s="4" t="s">
        <v>46</v>
      </c>
      <c r="O14" s="4" t="s">
        <v>47</v>
      </c>
      <c r="P14" s="4" t="s">
        <v>47</v>
      </c>
      <c r="Q14" s="4" t="s">
        <v>47</v>
      </c>
      <c r="R14" s="4" t="s">
        <v>55</v>
      </c>
      <c r="S14" s="4" t="s">
        <v>55</v>
      </c>
      <c r="T14" s="158" t="s">
        <v>49</v>
      </c>
      <c r="U14" s="158"/>
      <c r="V14" s="158" t="s">
        <v>47</v>
      </c>
      <c r="W14" s="158"/>
    </row>
    <row r="15" spans="1:23" ht="8.25" customHeight="1" thickBot="1">
      <c r="A15" s="160"/>
      <c r="B15" s="160"/>
      <c r="C15" s="160" t="s">
        <v>56</v>
      </c>
      <c r="D15" s="161" t="s">
        <v>57</v>
      </c>
      <c r="E15" s="161"/>
      <c r="F15" s="5" t="s">
        <v>39</v>
      </c>
      <c r="G15" s="159" t="s">
        <v>58</v>
      </c>
      <c r="H15" s="159"/>
      <c r="I15" s="6" t="s">
        <v>45</v>
      </c>
      <c r="J15" s="6" t="s">
        <v>47</v>
      </c>
      <c r="K15" s="6" t="s">
        <v>47</v>
      </c>
      <c r="L15" s="6" t="s">
        <v>47</v>
      </c>
      <c r="M15" s="6" t="s">
        <v>45</v>
      </c>
      <c r="N15" s="6" t="s">
        <v>47</v>
      </c>
      <c r="O15" s="6" t="s">
        <v>47</v>
      </c>
      <c r="P15" s="6" t="s">
        <v>47</v>
      </c>
      <c r="Q15" s="6" t="s">
        <v>47</v>
      </c>
      <c r="R15" s="6" t="s">
        <v>48</v>
      </c>
      <c r="S15" s="6" t="s">
        <v>48</v>
      </c>
      <c r="T15" s="159" t="s">
        <v>49</v>
      </c>
      <c r="U15" s="159"/>
      <c r="V15" s="159" t="s">
        <v>47</v>
      </c>
      <c r="W15" s="159"/>
    </row>
    <row r="16" spans="1:23" ht="8.25" customHeight="1" thickBot="1">
      <c r="A16" s="160"/>
      <c r="B16" s="160"/>
      <c r="C16" s="160"/>
      <c r="D16" s="161"/>
      <c r="E16" s="161"/>
      <c r="F16" s="3" t="s">
        <v>50</v>
      </c>
      <c r="G16" s="158" t="s">
        <v>47</v>
      </c>
      <c r="H16" s="158"/>
      <c r="I16" s="4" t="s">
        <v>47</v>
      </c>
      <c r="J16" s="4" t="s">
        <v>47</v>
      </c>
      <c r="K16" s="4" t="s">
        <v>47</v>
      </c>
      <c r="L16" s="4" t="s">
        <v>47</v>
      </c>
      <c r="M16" s="4" t="s">
        <v>47</v>
      </c>
      <c r="N16" s="4" t="s">
        <v>47</v>
      </c>
      <c r="O16" s="4" t="s">
        <v>47</v>
      </c>
      <c r="P16" s="4" t="s">
        <v>47</v>
      </c>
      <c r="Q16" s="4" t="s">
        <v>47</v>
      </c>
      <c r="R16" s="4" t="s">
        <v>47</v>
      </c>
      <c r="S16" s="4" t="s">
        <v>47</v>
      </c>
      <c r="T16" s="158" t="s">
        <v>47</v>
      </c>
      <c r="U16" s="158"/>
      <c r="V16" s="158" t="s">
        <v>47</v>
      </c>
      <c r="W16" s="158"/>
    </row>
    <row r="17" spans="1:23" ht="8.25" customHeight="1" thickBot="1">
      <c r="A17" s="160"/>
      <c r="B17" s="160"/>
      <c r="C17" s="160"/>
      <c r="D17" s="161"/>
      <c r="E17" s="161"/>
      <c r="F17" s="3" t="s">
        <v>51</v>
      </c>
      <c r="G17" s="158" t="s">
        <v>52</v>
      </c>
      <c r="H17" s="158"/>
      <c r="I17" s="4" t="s">
        <v>47</v>
      </c>
      <c r="J17" s="4" t="s">
        <v>47</v>
      </c>
      <c r="K17" s="4" t="s">
        <v>47</v>
      </c>
      <c r="L17" s="4" t="s">
        <v>47</v>
      </c>
      <c r="M17" s="4" t="s">
        <v>47</v>
      </c>
      <c r="N17" s="4" t="s">
        <v>47</v>
      </c>
      <c r="O17" s="4" t="s">
        <v>47</v>
      </c>
      <c r="P17" s="4" t="s">
        <v>47</v>
      </c>
      <c r="Q17" s="4" t="s">
        <v>47</v>
      </c>
      <c r="R17" s="4" t="s">
        <v>52</v>
      </c>
      <c r="S17" s="4" t="s">
        <v>52</v>
      </c>
      <c r="T17" s="158" t="s">
        <v>47</v>
      </c>
      <c r="U17" s="158"/>
      <c r="V17" s="158" t="s">
        <v>47</v>
      </c>
      <c r="W17" s="158"/>
    </row>
    <row r="18" spans="1:23" ht="8.25" customHeight="1">
      <c r="A18" s="160"/>
      <c r="B18" s="160"/>
      <c r="C18" s="160"/>
      <c r="D18" s="161"/>
      <c r="E18" s="161"/>
      <c r="F18" s="3" t="s">
        <v>53</v>
      </c>
      <c r="G18" s="158" t="s">
        <v>59</v>
      </c>
      <c r="H18" s="158"/>
      <c r="I18" s="4" t="s">
        <v>45</v>
      </c>
      <c r="J18" s="4" t="s">
        <v>47</v>
      </c>
      <c r="K18" s="4" t="s">
        <v>47</v>
      </c>
      <c r="L18" s="4" t="s">
        <v>47</v>
      </c>
      <c r="M18" s="4" t="s">
        <v>45</v>
      </c>
      <c r="N18" s="4" t="s">
        <v>47</v>
      </c>
      <c r="O18" s="4" t="s">
        <v>47</v>
      </c>
      <c r="P18" s="4" t="s">
        <v>47</v>
      </c>
      <c r="Q18" s="4" t="s">
        <v>47</v>
      </c>
      <c r="R18" s="4" t="s">
        <v>55</v>
      </c>
      <c r="S18" s="4" t="s">
        <v>55</v>
      </c>
      <c r="T18" s="158" t="s">
        <v>49</v>
      </c>
      <c r="U18" s="158"/>
      <c r="V18" s="158" t="s">
        <v>47</v>
      </c>
      <c r="W18" s="158"/>
    </row>
    <row r="19" spans="1:23" ht="8.25" customHeight="1">
      <c r="A19" s="162" t="s">
        <v>60</v>
      </c>
      <c r="B19" s="162"/>
      <c r="C19" s="162"/>
      <c r="D19" s="163" t="s">
        <v>61</v>
      </c>
      <c r="E19" s="163"/>
      <c r="F19" s="3" t="s">
        <v>39</v>
      </c>
      <c r="G19" s="158" t="s">
        <v>62</v>
      </c>
      <c r="H19" s="158"/>
      <c r="I19" s="4" t="s">
        <v>63</v>
      </c>
      <c r="J19" s="4" t="s">
        <v>64</v>
      </c>
      <c r="K19" s="4" t="s">
        <v>65</v>
      </c>
      <c r="L19" s="4" t="s">
        <v>66</v>
      </c>
      <c r="M19" s="4" t="s">
        <v>67</v>
      </c>
      <c r="N19" s="4" t="s">
        <v>47</v>
      </c>
      <c r="O19" s="4" t="s">
        <v>47</v>
      </c>
      <c r="P19" s="4" t="s">
        <v>47</v>
      </c>
      <c r="Q19" s="4" t="s">
        <v>47</v>
      </c>
      <c r="R19" s="4" t="s">
        <v>68</v>
      </c>
      <c r="S19" s="4" t="s">
        <v>68</v>
      </c>
      <c r="T19" s="158" t="s">
        <v>47</v>
      </c>
      <c r="U19" s="158"/>
      <c r="V19" s="158" t="s">
        <v>47</v>
      </c>
      <c r="W19" s="158"/>
    </row>
    <row r="20" spans="1:23" ht="8.25" customHeight="1">
      <c r="A20" s="162"/>
      <c r="B20" s="162"/>
      <c r="C20" s="162"/>
      <c r="D20" s="163"/>
      <c r="E20" s="163"/>
      <c r="F20" s="3" t="s">
        <v>50</v>
      </c>
      <c r="G20" s="158" t="s">
        <v>69</v>
      </c>
      <c r="H20" s="158"/>
      <c r="I20" s="4" t="s">
        <v>47</v>
      </c>
      <c r="J20" s="4" t="s">
        <v>47</v>
      </c>
      <c r="K20" s="4" t="s">
        <v>47</v>
      </c>
      <c r="L20" s="4" t="s">
        <v>47</v>
      </c>
      <c r="M20" s="4" t="s">
        <v>47</v>
      </c>
      <c r="N20" s="4" t="s">
        <v>47</v>
      </c>
      <c r="O20" s="4" t="s">
        <v>47</v>
      </c>
      <c r="P20" s="4" t="s">
        <v>47</v>
      </c>
      <c r="Q20" s="4" t="s">
        <v>47</v>
      </c>
      <c r="R20" s="4" t="s">
        <v>69</v>
      </c>
      <c r="S20" s="4" t="s">
        <v>69</v>
      </c>
      <c r="T20" s="158" t="s">
        <v>47</v>
      </c>
      <c r="U20" s="158"/>
      <c r="V20" s="158" t="s">
        <v>47</v>
      </c>
      <c r="W20" s="158"/>
    </row>
    <row r="21" spans="1:23" ht="8.25" customHeight="1">
      <c r="A21" s="162"/>
      <c r="B21" s="162"/>
      <c r="C21" s="162"/>
      <c r="D21" s="163"/>
      <c r="E21" s="163"/>
      <c r="F21" s="3" t="s">
        <v>51</v>
      </c>
      <c r="G21" s="158" t="s">
        <v>47</v>
      </c>
      <c r="H21" s="158"/>
      <c r="I21" s="4" t="s">
        <v>47</v>
      </c>
      <c r="J21" s="4" t="s">
        <v>47</v>
      </c>
      <c r="K21" s="4" t="s">
        <v>47</v>
      </c>
      <c r="L21" s="4" t="s">
        <v>47</v>
      </c>
      <c r="M21" s="4" t="s">
        <v>47</v>
      </c>
      <c r="N21" s="4" t="s">
        <v>47</v>
      </c>
      <c r="O21" s="4" t="s">
        <v>47</v>
      </c>
      <c r="P21" s="4" t="s">
        <v>47</v>
      </c>
      <c r="Q21" s="4" t="s">
        <v>47</v>
      </c>
      <c r="R21" s="4" t="s">
        <v>47</v>
      </c>
      <c r="S21" s="4" t="s">
        <v>47</v>
      </c>
      <c r="T21" s="158" t="s">
        <v>47</v>
      </c>
      <c r="U21" s="158"/>
      <c r="V21" s="158" t="s">
        <v>47</v>
      </c>
      <c r="W21" s="158"/>
    </row>
    <row r="22" spans="1:23" ht="8.25" customHeight="1" thickBot="1">
      <c r="A22" s="162"/>
      <c r="B22" s="162"/>
      <c r="C22" s="162"/>
      <c r="D22" s="163"/>
      <c r="E22" s="163"/>
      <c r="F22" s="3" t="s">
        <v>53</v>
      </c>
      <c r="G22" s="158" t="s">
        <v>70</v>
      </c>
      <c r="H22" s="158"/>
      <c r="I22" s="4" t="s">
        <v>63</v>
      </c>
      <c r="J22" s="4" t="s">
        <v>64</v>
      </c>
      <c r="K22" s="4" t="s">
        <v>65</v>
      </c>
      <c r="L22" s="4" t="s">
        <v>66</v>
      </c>
      <c r="M22" s="4" t="s">
        <v>67</v>
      </c>
      <c r="N22" s="4" t="s">
        <v>47</v>
      </c>
      <c r="O22" s="4" t="s">
        <v>47</v>
      </c>
      <c r="P22" s="4" t="s">
        <v>47</v>
      </c>
      <c r="Q22" s="4" t="s">
        <v>47</v>
      </c>
      <c r="R22" s="4" t="s">
        <v>71</v>
      </c>
      <c r="S22" s="4" t="s">
        <v>71</v>
      </c>
      <c r="T22" s="158" t="s">
        <v>47</v>
      </c>
      <c r="U22" s="158"/>
      <c r="V22" s="158" t="s">
        <v>47</v>
      </c>
      <c r="W22" s="158"/>
    </row>
    <row r="23" spans="1:23" ht="8.25" customHeight="1" thickBot="1">
      <c r="A23" s="160"/>
      <c r="B23" s="160"/>
      <c r="C23" s="160" t="s">
        <v>72</v>
      </c>
      <c r="D23" s="161" t="s">
        <v>73</v>
      </c>
      <c r="E23" s="161"/>
      <c r="F23" s="5" t="s">
        <v>39</v>
      </c>
      <c r="G23" s="159" t="s">
        <v>74</v>
      </c>
      <c r="H23" s="159"/>
      <c r="I23" s="6" t="s">
        <v>75</v>
      </c>
      <c r="J23" s="6" t="s">
        <v>76</v>
      </c>
      <c r="K23" s="6" t="s">
        <v>65</v>
      </c>
      <c r="L23" s="6" t="s">
        <v>77</v>
      </c>
      <c r="M23" s="6" t="s">
        <v>67</v>
      </c>
      <c r="N23" s="6" t="s">
        <v>47</v>
      </c>
      <c r="O23" s="6" t="s">
        <v>47</v>
      </c>
      <c r="P23" s="6" t="s">
        <v>47</v>
      </c>
      <c r="Q23" s="6" t="s">
        <v>47</v>
      </c>
      <c r="R23" s="6" t="s">
        <v>68</v>
      </c>
      <c r="S23" s="6" t="s">
        <v>68</v>
      </c>
      <c r="T23" s="159" t="s">
        <v>47</v>
      </c>
      <c r="U23" s="159"/>
      <c r="V23" s="159" t="s">
        <v>47</v>
      </c>
      <c r="W23" s="159"/>
    </row>
    <row r="24" spans="1:23" ht="8.25" customHeight="1" thickBot="1">
      <c r="A24" s="160"/>
      <c r="B24" s="160"/>
      <c r="C24" s="160"/>
      <c r="D24" s="161"/>
      <c r="E24" s="161"/>
      <c r="F24" s="3" t="s">
        <v>50</v>
      </c>
      <c r="G24" s="158" t="s">
        <v>69</v>
      </c>
      <c r="H24" s="158"/>
      <c r="I24" s="4" t="s">
        <v>47</v>
      </c>
      <c r="J24" s="4" t="s">
        <v>47</v>
      </c>
      <c r="K24" s="4" t="s">
        <v>47</v>
      </c>
      <c r="L24" s="4" t="s">
        <v>47</v>
      </c>
      <c r="M24" s="4" t="s">
        <v>47</v>
      </c>
      <c r="N24" s="4" t="s">
        <v>47</v>
      </c>
      <c r="O24" s="4" t="s">
        <v>47</v>
      </c>
      <c r="P24" s="4" t="s">
        <v>47</v>
      </c>
      <c r="Q24" s="4" t="s">
        <v>47</v>
      </c>
      <c r="R24" s="4" t="s">
        <v>69</v>
      </c>
      <c r="S24" s="4" t="s">
        <v>69</v>
      </c>
      <c r="T24" s="158" t="s">
        <v>47</v>
      </c>
      <c r="U24" s="158"/>
      <c r="V24" s="158" t="s">
        <v>47</v>
      </c>
      <c r="W24" s="158"/>
    </row>
    <row r="25" spans="1:23" ht="8.25" customHeight="1" thickBot="1">
      <c r="A25" s="160"/>
      <c r="B25" s="160"/>
      <c r="C25" s="160"/>
      <c r="D25" s="161"/>
      <c r="E25" s="161"/>
      <c r="F25" s="3" t="s">
        <v>51</v>
      </c>
      <c r="G25" s="158" t="s">
        <v>47</v>
      </c>
      <c r="H25" s="158"/>
      <c r="I25" s="4" t="s">
        <v>47</v>
      </c>
      <c r="J25" s="4" t="s">
        <v>47</v>
      </c>
      <c r="K25" s="4" t="s">
        <v>47</v>
      </c>
      <c r="L25" s="4" t="s">
        <v>47</v>
      </c>
      <c r="M25" s="4" t="s">
        <v>47</v>
      </c>
      <c r="N25" s="4" t="s">
        <v>47</v>
      </c>
      <c r="O25" s="4" t="s">
        <v>47</v>
      </c>
      <c r="P25" s="4" t="s">
        <v>47</v>
      </c>
      <c r="Q25" s="4" t="s">
        <v>47</v>
      </c>
      <c r="R25" s="4" t="s">
        <v>47</v>
      </c>
      <c r="S25" s="4" t="s">
        <v>47</v>
      </c>
      <c r="T25" s="158" t="s">
        <v>47</v>
      </c>
      <c r="U25" s="158"/>
      <c r="V25" s="158" t="s">
        <v>47</v>
      </c>
      <c r="W25" s="158"/>
    </row>
    <row r="26" spans="1:23" ht="8.25" customHeight="1">
      <c r="A26" s="160"/>
      <c r="B26" s="160"/>
      <c r="C26" s="160"/>
      <c r="D26" s="161"/>
      <c r="E26" s="161"/>
      <c r="F26" s="3" t="s">
        <v>53</v>
      </c>
      <c r="G26" s="158" t="s">
        <v>78</v>
      </c>
      <c r="H26" s="158"/>
      <c r="I26" s="4" t="s">
        <v>75</v>
      </c>
      <c r="J26" s="4" t="s">
        <v>76</v>
      </c>
      <c r="K26" s="4" t="s">
        <v>65</v>
      </c>
      <c r="L26" s="4" t="s">
        <v>77</v>
      </c>
      <c r="M26" s="4" t="s">
        <v>67</v>
      </c>
      <c r="N26" s="4" t="s">
        <v>47</v>
      </c>
      <c r="O26" s="4" t="s">
        <v>47</v>
      </c>
      <c r="P26" s="4" t="s">
        <v>47</v>
      </c>
      <c r="Q26" s="4" t="s">
        <v>47</v>
      </c>
      <c r="R26" s="4" t="s">
        <v>71</v>
      </c>
      <c r="S26" s="4" t="s">
        <v>71</v>
      </c>
      <c r="T26" s="158" t="s">
        <v>47</v>
      </c>
      <c r="U26" s="158"/>
      <c r="V26" s="158" t="s">
        <v>47</v>
      </c>
      <c r="W26" s="158"/>
    </row>
    <row r="27" spans="1:23" ht="8.25" customHeight="1">
      <c r="A27" s="162" t="s">
        <v>79</v>
      </c>
      <c r="B27" s="162"/>
      <c r="C27" s="162"/>
      <c r="D27" s="163" t="s">
        <v>80</v>
      </c>
      <c r="E27" s="163"/>
      <c r="F27" s="3" t="s">
        <v>39</v>
      </c>
      <c r="G27" s="158" t="s">
        <v>81</v>
      </c>
      <c r="H27" s="158"/>
      <c r="I27" s="4" t="s">
        <v>81</v>
      </c>
      <c r="J27" s="4" t="s">
        <v>82</v>
      </c>
      <c r="K27" s="4" t="s">
        <v>47</v>
      </c>
      <c r="L27" s="4" t="s">
        <v>82</v>
      </c>
      <c r="M27" s="4" t="s">
        <v>83</v>
      </c>
      <c r="N27" s="4" t="s">
        <v>47</v>
      </c>
      <c r="O27" s="4" t="s">
        <v>47</v>
      </c>
      <c r="P27" s="4" t="s">
        <v>47</v>
      </c>
      <c r="Q27" s="4" t="s">
        <v>47</v>
      </c>
      <c r="R27" s="4" t="s">
        <v>47</v>
      </c>
      <c r="S27" s="4" t="s">
        <v>47</v>
      </c>
      <c r="T27" s="158" t="s">
        <v>47</v>
      </c>
      <c r="U27" s="158"/>
      <c r="V27" s="158" t="s">
        <v>47</v>
      </c>
      <c r="W27" s="158"/>
    </row>
    <row r="28" spans="1:23" ht="8.25" customHeight="1">
      <c r="A28" s="162"/>
      <c r="B28" s="162"/>
      <c r="C28" s="162"/>
      <c r="D28" s="163"/>
      <c r="E28" s="163"/>
      <c r="F28" s="3" t="s">
        <v>50</v>
      </c>
      <c r="G28" s="158" t="s">
        <v>47</v>
      </c>
      <c r="H28" s="158"/>
      <c r="I28" s="4" t="s">
        <v>47</v>
      </c>
      <c r="J28" s="4" t="s">
        <v>47</v>
      </c>
      <c r="K28" s="4" t="s">
        <v>47</v>
      </c>
      <c r="L28" s="4" t="s">
        <v>47</v>
      </c>
      <c r="M28" s="4" t="s">
        <v>47</v>
      </c>
      <c r="N28" s="4" t="s">
        <v>47</v>
      </c>
      <c r="O28" s="4" t="s">
        <v>47</v>
      </c>
      <c r="P28" s="4" t="s">
        <v>47</v>
      </c>
      <c r="Q28" s="4" t="s">
        <v>47</v>
      </c>
      <c r="R28" s="4" t="s">
        <v>47</v>
      </c>
      <c r="S28" s="4" t="s">
        <v>47</v>
      </c>
      <c r="T28" s="158" t="s">
        <v>47</v>
      </c>
      <c r="U28" s="158"/>
      <c r="V28" s="158" t="s">
        <v>47</v>
      </c>
      <c r="W28" s="158"/>
    </row>
    <row r="29" spans="1:23" ht="8.25" customHeight="1">
      <c r="A29" s="162"/>
      <c r="B29" s="162"/>
      <c r="C29" s="162"/>
      <c r="D29" s="163"/>
      <c r="E29" s="163"/>
      <c r="F29" s="3" t="s">
        <v>51</v>
      </c>
      <c r="G29" s="158" t="s">
        <v>84</v>
      </c>
      <c r="H29" s="158"/>
      <c r="I29" s="4" t="s">
        <v>85</v>
      </c>
      <c r="J29" s="4" t="s">
        <v>85</v>
      </c>
      <c r="K29" s="4" t="s">
        <v>47</v>
      </c>
      <c r="L29" s="4" t="s">
        <v>85</v>
      </c>
      <c r="M29" s="4" t="s">
        <v>47</v>
      </c>
      <c r="N29" s="4" t="s">
        <v>47</v>
      </c>
      <c r="O29" s="4" t="s">
        <v>47</v>
      </c>
      <c r="P29" s="4" t="s">
        <v>47</v>
      </c>
      <c r="Q29" s="4" t="s">
        <v>47</v>
      </c>
      <c r="R29" s="4" t="s">
        <v>86</v>
      </c>
      <c r="S29" s="4" t="s">
        <v>86</v>
      </c>
      <c r="T29" s="158" t="s">
        <v>47</v>
      </c>
      <c r="U29" s="158"/>
      <c r="V29" s="158" t="s">
        <v>47</v>
      </c>
      <c r="W29" s="158"/>
    </row>
    <row r="30" spans="1:23" ht="8.25" customHeight="1" thickBot="1">
      <c r="A30" s="162"/>
      <c r="B30" s="162"/>
      <c r="C30" s="162"/>
      <c r="D30" s="163"/>
      <c r="E30" s="163"/>
      <c r="F30" s="3" t="s">
        <v>53</v>
      </c>
      <c r="G30" s="158" t="s">
        <v>87</v>
      </c>
      <c r="H30" s="158"/>
      <c r="I30" s="4" t="s">
        <v>88</v>
      </c>
      <c r="J30" s="4" t="s">
        <v>89</v>
      </c>
      <c r="K30" s="4" t="s">
        <v>47</v>
      </c>
      <c r="L30" s="4" t="s">
        <v>89</v>
      </c>
      <c r="M30" s="4" t="s">
        <v>83</v>
      </c>
      <c r="N30" s="4" t="s">
        <v>47</v>
      </c>
      <c r="O30" s="4" t="s">
        <v>47</v>
      </c>
      <c r="P30" s="4" t="s">
        <v>47</v>
      </c>
      <c r="Q30" s="4" t="s">
        <v>47</v>
      </c>
      <c r="R30" s="4" t="s">
        <v>86</v>
      </c>
      <c r="S30" s="4" t="s">
        <v>86</v>
      </c>
      <c r="T30" s="158" t="s">
        <v>47</v>
      </c>
      <c r="U30" s="158"/>
      <c r="V30" s="158" t="s">
        <v>47</v>
      </c>
      <c r="W30" s="158"/>
    </row>
    <row r="31" spans="1:23" ht="8.25" customHeight="1" thickBot="1">
      <c r="A31" s="160"/>
      <c r="B31" s="160"/>
      <c r="C31" s="160" t="s">
        <v>90</v>
      </c>
      <c r="D31" s="161" t="s">
        <v>91</v>
      </c>
      <c r="E31" s="161"/>
      <c r="F31" s="5" t="s">
        <v>39</v>
      </c>
      <c r="G31" s="159" t="s">
        <v>92</v>
      </c>
      <c r="H31" s="159"/>
      <c r="I31" s="6" t="s">
        <v>92</v>
      </c>
      <c r="J31" s="6" t="s">
        <v>92</v>
      </c>
      <c r="K31" s="6" t="s">
        <v>47</v>
      </c>
      <c r="L31" s="6" t="s">
        <v>92</v>
      </c>
      <c r="M31" s="6" t="s">
        <v>47</v>
      </c>
      <c r="N31" s="6" t="s">
        <v>47</v>
      </c>
      <c r="O31" s="6" t="s">
        <v>47</v>
      </c>
      <c r="P31" s="6" t="s">
        <v>47</v>
      </c>
      <c r="Q31" s="6" t="s">
        <v>47</v>
      </c>
      <c r="R31" s="6" t="s">
        <v>47</v>
      </c>
      <c r="S31" s="6" t="s">
        <v>47</v>
      </c>
      <c r="T31" s="159" t="s">
        <v>47</v>
      </c>
      <c r="U31" s="159"/>
      <c r="V31" s="159" t="s">
        <v>47</v>
      </c>
      <c r="W31" s="159"/>
    </row>
    <row r="32" spans="1:23" ht="8.25" customHeight="1" thickBot="1">
      <c r="A32" s="160"/>
      <c r="B32" s="160"/>
      <c r="C32" s="160"/>
      <c r="D32" s="161"/>
      <c r="E32" s="161"/>
      <c r="F32" s="3" t="s">
        <v>50</v>
      </c>
      <c r="G32" s="158" t="s">
        <v>47</v>
      </c>
      <c r="H32" s="158"/>
      <c r="I32" s="4" t="s">
        <v>47</v>
      </c>
      <c r="J32" s="4" t="s">
        <v>47</v>
      </c>
      <c r="K32" s="4" t="s">
        <v>47</v>
      </c>
      <c r="L32" s="4" t="s">
        <v>47</v>
      </c>
      <c r="M32" s="4" t="s">
        <v>47</v>
      </c>
      <c r="N32" s="4" t="s">
        <v>47</v>
      </c>
      <c r="O32" s="4" t="s">
        <v>47</v>
      </c>
      <c r="P32" s="4" t="s">
        <v>47</v>
      </c>
      <c r="Q32" s="4" t="s">
        <v>47</v>
      </c>
      <c r="R32" s="4" t="s">
        <v>47</v>
      </c>
      <c r="S32" s="4" t="s">
        <v>47</v>
      </c>
      <c r="T32" s="158" t="s">
        <v>47</v>
      </c>
      <c r="U32" s="158"/>
      <c r="V32" s="158" t="s">
        <v>47</v>
      </c>
      <c r="W32" s="158"/>
    </row>
    <row r="33" spans="1:23" ht="8.25" customHeight="1" thickBot="1">
      <c r="A33" s="160"/>
      <c r="B33" s="160"/>
      <c r="C33" s="160"/>
      <c r="D33" s="161"/>
      <c r="E33" s="161"/>
      <c r="F33" s="3" t="s">
        <v>51</v>
      </c>
      <c r="G33" s="158" t="s">
        <v>86</v>
      </c>
      <c r="H33" s="158"/>
      <c r="I33" s="4" t="s">
        <v>47</v>
      </c>
      <c r="J33" s="4" t="s">
        <v>47</v>
      </c>
      <c r="K33" s="4" t="s">
        <v>47</v>
      </c>
      <c r="L33" s="4" t="s">
        <v>47</v>
      </c>
      <c r="M33" s="4" t="s">
        <v>47</v>
      </c>
      <c r="N33" s="4" t="s">
        <v>47</v>
      </c>
      <c r="O33" s="4" t="s">
        <v>47</v>
      </c>
      <c r="P33" s="4" t="s">
        <v>47</v>
      </c>
      <c r="Q33" s="4" t="s">
        <v>47</v>
      </c>
      <c r="R33" s="4" t="s">
        <v>86</v>
      </c>
      <c r="S33" s="4" t="s">
        <v>86</v>
      </c>
      <c r="T33" s="158" t="s">
        <v>47</v>
      </c>
      <c r="U33" s="158"/>
      <c r="V33" s="158" t="s">
        <v>47</v>
      </c>
      <c r="W33" s="158"/>
    </row>
    <row r="34" spans="1:23" ht="8.25" customHeight="1" thickBot="1">
      <c r="A34" s="160"/>
      <c r="B34" s="160"/>
      <c r="C34" s="160"/>
      <c r="D34" s="161"/>
      <c r="E34" s="161"/>
      <c r="F34" s="3" t="s">
        <v>53</v>
      </c>
      <c r="G34" s="158" t="s">
        <v>93</v>
      </c>
      <c r="H34" s="158"/>
      <c r="I34" s="4" t="s">
        <v>92</v>
      </c>
      <c r="J34" s="4" t="s">
        <v>92</v>
      </c>
      <c r="K34" s="4" t="s">
        <v>47</v>
      </c>
      <c r="L34" s="4" t="s">
        <v>92</v>
      </c>
      <c r="M34" s="4" t="s">
        <v>47</v>
      </c>
      <c r="N34" s="4" t="s">
        <v>47</v>
      </c>
      <c r="O34" s="4" t="s">
        <v>47</v>
      </c>
      <c r="P34" s="4" t="s">
        <v>47</v>
      </c>
      <c r="Q34" s="4" t="s">
        <v>47</v>
      </c>
      <c r="R34" s="4" t="s">
        <v>86</v>
      </c>
      <c r="S34" s="4" t="s">
        <v>86</v>
      </c>
      <c r="T34" s="158" t="s">
        <v>47</v>
      </c>
      <c r="U34" s="158"/>
      <c r="V34" s="158" t="s">
        <v>47</v>
      </c>
      <c r="W34" s="158"/>
    </row>
    <row r="35" spans="1:23" ht="8.25" customHeight="1" thickBot="1">
      <c r="A35" s="160"/>
      <c r="B35" s="160"/>
      <c r="C35" s="160" t="s">
        <v>94</v>
      </c>
      <c r="D35" s="161" t="s">
        <v>95</v>
      </c>
      <c r="E35" s="161"/>
      <c r="F35" s="5" t="s">
        <v>39</v>
      </c>
      <c r="G35" s="159" t="s">
        <v>96</v>
      </c>
      <c r="H35" s="159"/>
      <c r="I35" s="6" t="s">
        <v>96</v>
      </c>
      <c r="J35" s="6" t="s">
        <v>96</v>
      </c>
      <c r="K35" s="6" t="s">
        <v>47</v>
      </c>
      <c r="L35" s="6" t="s">
        <v>96</v>
      </c>
      <c r="M35" s="6" t="s">
        <v>47</v>
      </c>
      <c r="N35" s="6" t="s">
        <v>47</v>
      </c>
      <c r="O35" s="6" t="s">
        <v>47</v>
      </c>
      <c r="P35" s="6" t="s">
        <v>47</v>
      </c>
      <c r="Q35" s="6" t="s">
        <v>47</v>
      </c>
      <c r="R35" s="6" t="s">
        <v>47</v>
      </c>
      <c r="S35" s="6" t="s">
        <v>47</v>
      </c>
      <c r="T35" s="159" t="s">
        <v>47</v>
      </c>
      <c r="U35" s="159"/>
      <c r="V35" s="159" t="s">
        <v>47</v>
      </c>
      <c r="W35" s="159"/>
    </row>
    <row r="36" spans="1:23" ht="8.25" customHeight="1" thickBot="1">
      <c r="A36" s="160"/>
      <c r="B36" s="160"/>
      <c r="C36" s="160"/>
      <c r="D36" s="161"/>
      <c r="E36" s="161"/>
      <c r="F36" s="3" t="s">
        <v>50</v>
      </c>
      <c r="G36" s="158" t="s">
        <v>47</v>
      </c>
      <c r="H36" s="158"/>
      <c r="I36" s="4" t="s">
        <v>47</v>
      </c>
      <c r="J36" s="4" t="s">
        <v>47</v>
      </c>
      <c r="K36" s="4" t="s">
        <v>47</v>
      </c>
      <c r="L36" s="4" t="s">
        <v>47</v>
      </c>
      <c r="M36" s="4" t="s">
        <v>47</v>
      </c>
      <c r="N36" s="4" t="s">
        <v>47</v>
      </c>
      <c r="O36" s="4" t="s">
        <v>47</v>
      </c>
      <c r="P36" s="4" t="s">
        <v>47</v>
      </c>
      <c r="Q36" s="4" t="s">
        <v>47</v>
      </c>
      <c r="R36" s="4" t="s">
        <v>47</v>
      </c>
      <c r="S36" s="4" t="s">
        <v>47</v>
      </c>
      <c r="T36" s="158" t="s">
        <v>47</v>
      </c>
      <c r="U36" s="158"/>
      <c r="V36" s="158" t="s">
        <v>47</v>
      </c>
      <c r="W36" s="158"/>
    </row>
    <row r="37" spans="1:23" ht="8.25" customHeight="1" thickBot="1">
      <c r="A37" s="160"/>
      <c r="B37" s="160"/>
      <c r="C37" s="160"/>
      <c r="D37" s="161"/>
      <c r="E37" s="161"/>
      <c r="F37" s="3" t="s">
        <v>51</v>
      </c>
      <c r="G37" s="158" t="s">
        <v>85</v>
      </c>
      <c r="H37" s="158"/>
      <c r="I37" s="4" t="s">
        <v>85</v>
      </c>
      <c r="J37" s="4" t="s">
        <v>85</v>
      </c>
      <c r="K37" s="4" t="s">
        <v>47</v>
      </c>
      <c r="L37" s="4" t="s">
        <v>85</v>
      </c>
      <c r="M37" s="4" t="s">
        <v>47</v>
      </c>
      <c r="N37" s="4" t="s">
        <v>47</v>
      </c>
      <c r="O37" s="4" t="s">
        <v>47</v>
      </c>
      <c r="P37" s="4" t="s">
        <v>47</v>
      </c>
      <c r="Q37" s="4" t="s">
        <v>47</v>
      </c>
      <c r="R37" s="4" t="s">
        <v>47</v>
      </c>
      <c r="S37" s="4" t="s">
        <v>47</v>
      </c>
      <c r="T37" s="158" t="s">
        <v>47</v>
      </c>
      <c r="U37" s="158"/>
      <c r="V37" s="158" t="s">
        <v>47</v>
      </c>
      <c r="W37" s="158"/>
    </row>
    <row r="38" spans="1:23" ht="8.25" customHeight="1">
      <c r="A38" s="160"/>
      <c r="B38" s="160"/>
      <c r="C38" s="160"/>
      <c r="D38" s="161"/>
      <c r="E38" s="161"/>
      <c r="F38" s="3" t="s">
        <v>53</v>
      </c>
      <c r="G38" s="158" t="s">
        <v>97</v>
      </c>
      <c r="H38" s="158"/>
      <c r="I38" s="4" t="s">
        <v>97</v>
      </c>
      <c r="J38" s="4" t="s">
        <v>97</v>
      </c>
      <c r="K38" s="4" t="s">
        <v>47</v>
      </c>
      <c r="L38" s="4" t="s">
        <v>97</v>
      </c>
      <c r="M38" s="4" t="s">
        <v>47</v>
      </c>
      <c r="N38" s="4" t="s">
        <v>47</v>
      </c>
      <c r="O38" s="4" t="s">
        <v>47</v>
      </c>
      <c r="P38" s="4" t="s">
        <v>47</v>
      </c>
      <c r="Q38" s="4" t="s">
        <v>47</v>
      </c>
      <c r="R38" s="4" t="s">
        <v>47</v>
      </c>
      <c r="S38" s="4" t="s">
        <v>47</v>
      </c>
      <c r="T38" s="158" t="s">
        <v>47</v>
      </c>
      <c r="U38" s="158"/>
      <c r="V38" s="158" t="s">
        <v>47</v>
      </c>
      <c r="W38" s="158"/>
    </row>
    <row r="39" spans="1:23" ht="8.25" customHeight="1">
      <c r="A39" s="162" t="s">
        <v>98</v>
      </c>
      <c r="B39" s="162"/>
      <c r="C39" s="162"/>
      <c r="D39" s="163" t="s">
        <v>99</v>
      </c>
      <c r="E39" s="163"/>
      <c r="F39" s="3" t="s">
        <v>39</v>
      </c>
      <c r="G39" s="158" t="s">
        <v>100</v>
      </c>
      <c r="H39" s="158"/>
      <c r="I39" s="4" t="s">
        <v>101</v>
      </c>
      <c r="J39" s="4" t="s">
        <v>102</v>
      </c>
      <c r="K39" s="4" t="s">
        <v>103</v>
      </c>
      <c r="L39" s="4" t="s">
        <v>104</v>
      </c>
      <c r="M39" s="4" t="s">
        <v>47</v>
      </c>
      <c r="N39" s="4" t="s">
        <v>105</v>
      </c>
      <c r="O39" s="4" t="s">
        <v>47</v>
      </c>
      <c r="P39" s="4" t="s">
        <v>47</v>
      </c>
      <c r="Q39" s="4" t="s">
        <v>47</v>
      </c>
      <c r="R39" s="4" t="s">
        <v>106</v>
      </c>
      <c r="S39" s="4" t="s">
        <v>106</v>
      </c>
      <c r="T39" s="158" t="s">
        <v>47</v>
      </c>
      <c r="U39" s="158"/>
      <c r="V39" s="158" t="s">
        <v>47</v>
      </c>
      <c r="W39" s="158"/>
    </row>
    <row r="40" spans="1:23" ht="8.25" customHeight="1">
      <c r="A40" s="162"/>
      <c r="B40" s="162"/>
      <c r="C40" s="162"/>
      <c r="D40" s="163"/>
      <c r="E40" s="163"/>
      <c r="F40" s="3" t="s">
        <v>50</v>
      </c>
      <c r="G40" s="158" t="s">
        <v>107</v>
      </c>
      <c r="H40" s="158"/>
      <c r="I40" s="4" t="s">
        <v>107</v>
      </c>
      <c r="J40" s="4" t="s">
        <v>107</v>
      </c>
      <c r="K40" s="4" t="s">
        <v>47</v>
      </c>
      <c r="L40" s="4" t="s">
        <v>107</v>
      </c>
      <c r="M40" s="4" t="s">
        <v>47</v>
      </c>
      <c r="N40" s="4" t="s">
        <v>47</v>
      </c>
      <c r="O40" s="4" t="s">
        <v>47</v>
      </c>
      <c r="P40" s="4" t="s">
        <v>47</v>
      </c>
      <c r="Q40" s="4" t="s">
        <v>47</v>
      </c>
      <c r="R40" s="4" t="s">
        <v>47</v>
      </c>
      <c r="S40" s="4" t="s">
        <v>47</v>
      </c>
      <c r="T40" s="158" t="s">
        <v>47</v>
      </c>
      <c r="U40" s="158"/>
      <c r="V40" s="158" t="s">
        <v>47</v>
      </c>
      <c r="W40" s="158"/>
    </row>
    <row r="41" spans="1:23" ht="8.25" customHeight="1">
      <c r="A41" s="162"/>
      <c r="B41" s="162"/>
      <c r="C41" s="162"/>
      <c r="D41" s="163"/>
      <c r="E41" s="163"/>
      <c r="F41" s="3" t="s">
        <v>51</v>
      </c>
      <c r="G41" s="158" t="s">
        <v>86</v>
      </c>
      <c r="H41" s="158"/>
      <c r="I41" s="4" t="s">
        <v>86</v>
      </c>
      <c r="J41" s="4" t="s">
        <v>86</v>
      </c>
      <c r="K41" s="4" t="s">
        <v>47</v>
      </c>
      <c r="L41" s="4" t="s">
        <v>86</v>
      </c>
      <c r="M41" s="4" t="s">
        <v>47</v>
      </c>
      <c r="N41" s="4" t="s">
        <v>47</v>
      </c>
      <c r="O41" s="4" t="s">
        <v>47</v>
      </c>
      <c r="P41" s="4" t="s">
        <v>47</v>
      </c>
      <c r="Q41" s="4" t="s">
        <v>47</v>
      </c>
      <c r="R41" s="4" t="s">
        <v>47</v>
      </c>
      <c r="S41" s="4" t="s">
        <v>47</v>
      </c>
      <c r="T41" s="158" t="s">
        <v>47</v>
      </c>
      <c r="U41" s="158"/>
      <c r="V41" s="158" t="s">
        <v>47</v>
      </c>
      <c r="W41" s="158"/>
    </row>
    <row r="42" spans="1:23" ht="8.25" customHeight="1" thickBot="1">
      <c r="A42" s="162"/>
      <c r="B42" s="162"/>
      <c r="C42" s="162"/>
      <c r="D42" s="163"/>
      <c r="E42" s="163"/>
      <c r="F42" s="3" t="s">
        <v>53</v>
      </c>
      <c r="G42" s="158" t="s">
        <v>100</v>
      </c>
      <c r="H42" s="158"/>
      <c r="I42" s="4" t="s">
        <v>101</v>
      </c>
      <c r="J42" s="4" t="s">
        <v>102</v>
      </c>
      <c r="K42" s="4" t="s">
        <v>103</v>
      </c>
      <c r="L42" s="4" t="s">
        <v>104</v>
      </c>
      <c r="M42" s="4" t="s">
        <v>47</v>
      </c>
      <c r="N42" s="4" t="s">
        <v>105</v>
      </c>
      <c r="O42" s="4" t="s">
        <v>47</v>
      </c>
      <c r="P42" s="4" t="s">
        <v>47</v>
      </c>
      <c r="Q42" s="4" t="s">
        <v>47</v>
      </c>
      <c r="R42" s="4" t="s">
        <v>106</v>
      </c>
      <c r="S42" s="4" t="s">
        <v>106</v>
      </c>
      <c r="T42" s="158" t="s">
        <v>47</v>
      </c>
      <c r="U42" s="158"/>
      <c r="V42" s="158" t="s">
        <v>47</v>
      </c>
      <c r="W42" s="158"/>
    </row>
    <row r="43" spans="1:23" ht="8.25" customHeight="1" thickBot="1">
      <c r="A43" s="160"/>
      <c r="B43" s="160"/>
      <c r="C43" s="160" t="s">
        <v>108</v>
      </c>
      <c r="D43" s="161" t="s">
        <v>109</v>
      </c>
      <c r="E43" s="161"/>
      <c r="F43" s="5" t="s">
        <v>39</v>
      </c>
      <c r="G43" s="159" t="s">
        <v>110</v>
      </c>
      <c r="H43" s="159"/>
      <c r="I43" s="6" t="s">
        <v>111</v>
      </c>
      <c r="J43" s="6" t="s">
        <v>112</v>
      </c>
      <c r="K43" s="6" t="s">
        <v>113</v>
      </c>
      <c r="L43" s="6" t="s">
        <v>114</v>
      </c>
      <c r="M43" s="6" t="s">
        <v>47</v>
      </c>
      <c r="N43" s="6" t="s">
        <v>105</v>
      </c>
      <c r="O43" s="6" t="s">
        <v>47</v>
      </c>
      <c r="P43" s="6" t="s">
        <v>47</v>
      </c>
      <c r="Q43" s="6" t="s">
        <v>47</v>
      </c>
      <c r="R43" s="6" t="s">
        <v>115</v>
      </c>
      <c r="S43" s="6" t="s">
        <v>115</v>
      </c>
      <c r="T43" s="159" t="s">
        <v>47</v>
      </c>
      <c r="U43" s="159"/>
      <c r="V43" s="159" t="s">
        <v>47</v>
      </c>
      <c r="W43" s="159"/>
    </row>
    <row r="44" spans="1:23" ht="8.25" customHeight="1" thickBot="1">
      <c r="A44" s="160"/>
      <c r="B44" s="160"/>
      <c r="C44" s="160"/>
      <c r="D44" s="161"/>
      <c r="E44" s="161"/>
      <c r="F44" s="3" t="s">
        <v>50</v>
      </c>
      <c r="G44" s="158" t="s">
        <v>107</v>
      </c>
      <c r="H44" s="158"/>
      <c r="I44" s="4" t="s">
        <v>107</v>
      </c>
      <c r="J44" s="4" t="s">
        <v>107</v>
      </c>
      <c r="K44" s="4" t="s">
        <v>47</v>
      </c>
      <c r="L44" s="4" t="s">
        <v>107</v>
      </c>
      <c r="M44" s="4" t="s">
        <v>47</v>
      </c>
      <c r="N44" s="4" t="s">
        <v>47</v>
      </c>
      <c r="O44" s="4" t="s">
        <v>47</v>
      </c>
      <c r="P44" s="4" t="s">
        <v>47</v>
      </c>
      <c r="Q44" s="4" t="s">
        <v>47</v>
      </c>
      <c r="R44" s="4" t="s">
        <v>47</v>
      </c>
      <c r="S44" s="4" t="s">
        <v>47</v>
      </c>
      <c r="T44" s="158" t="s">
        <v>47</v>
      </c>
      <c r="U44" s="158"/>
      <c r="V44" s="158" t="s">
        <v>47</v>
      </c>
      <c r="W44" s="158"/>
    </row>
    <row r="45" spans="1:23" ht="8.25" customHeight="1" thickBot="1">
      <c r="A45" s="160"/>
      <c r="B45" s="160"/>
      <c r="C45" s="160"/>
      <c r="D45" s="161"/>
      <c r="E45" s="161"/>
      <c r="F45" s="3" t="s">
        <v>51</v>
      </c>
      <c r="G45" s="158" t="s">
        <v>86</v>
      </c>
      <c r="H45" s="158"/>
      <c r="I45" s="4" t="s">
        <v>86</v>
      </c>
      <c r="J45" s="4" t="s">
        <v>86</v>
      </c>
      <c r="K45" s="4" t="s">
        <v>47</v>
      </c>
      <c r="L45" s="4" t="s">
        <v>86</v>
      </c>
      <c r="M45" s="4" t="s">
        <v>47</v>
      </c>
      <c r="N45" s="4" t="s">
        <v>47</v>
      </c>
      <c r="O45" s="4" t="s">
        <v>47</v>
      </c>
      <c r="P45" s="4" t="s">
        <v>47</v>
      </c>
      <c r="Q45" s="4" t="s">
        <v>47</v>
      </c>
      <c r="R45" s="4" t="s">
        <v>47</v>
      </c>
      <c r="S45" s="4" t="s">
        <v>47</v>
      </c>
      <c r="T45" s="158" t="s">
        <v>47</v>
      </c>
      <c r="U45" s="158"/>
      <c r="V45" s="158" t="s">
        <v>47</v>
      </c>
      <c r="W45" s="158"/>
    </row>
    <row r="46" spans="1:23" ht="8.25" customHeight="1">
      <c r="A46" s="160"/>
      <c r="B46" s="160"/>
      <c r="C46" s="160"/>
      <c r="D46" s="161"/>
      <c r="E46" s="161"/>
      <c r="F46" s="3" t="s">
        <v>53</v>
      </c>
      <c r="G46" s="158" t="s">
        <v>110</v>
      </c>
      <c r="H46" s="158"/>
      <c r="I46" s="4" t="s">
        <v>111</v>
      </c>
      <c r="J46" s="4" t="s">
        <v>112</v>
      </c>
      <c r="K46" s="4" t="s">
        <v>113</v>
      </c>
      <c r="L46" s="4" t="s">
        <v>114</v>
      </c>
      <c r="M46" s="4" t="s">
        <v>47</v>
      </c>
      <c r="N46" s="4" t="s">
        <v>105</v>
      </c>
      <c r="O46" s="4" t="s">
        <v>47</v>
      </c>
      <c r="P46" s="4" t="s">
        <v>47</v>
      </c>
      <c r="Q46" s="4" t="s">
        <v>47</v>
      </c>
      <c r="R46" s="4" t="s">
        <v>115</v>
      </c>
      <c r="S46" s="4" t="s">
        <v>115</v>
      </c>
      <c r="T46" s="158" t="s">
        <v>47</v>
      </c>
      <c r="U46" s="158"/>
      <c r="V46" s="158" t="s">
        <v>47</v>
      </c>
      <c r="W46" s="158"/>
    </row>
    <row r="47" spans="1:23" ht="8.25" customHeight="1">
      <c r="A47" s="162" t="s">
        <v>116</v>
      </c>
      <c r="B47" s="162"/>
      <c r="C47" s="162"/>
      <c r="D47" s="163" t="s">
        <v>117</v>
      </c>
      <c r="E47" s="163"/>
      <c r="F47" s="3" t="s">
        <v>39</v>
      </c>
      <c r="G47" s="158" t="s">
        <v>118</v>
      </c>
      <c r="H47" s="158"/>
      <c r="I47" s="4" t="s">
        <v>118</v>
      </c>
      <c r="J47" s="4" t="s">
        <v>119</v>
      </c>
      <c r="K47" s="4" t="s">
        <v>120</v>
      </c>
      <c r="L47" s="4" t="s">
        <v>121</v>
      </c>
      <c r="M47" s="4" t="s">
        <v>122</v>
      </c>
      <c r="N47" s="4" t="s">
        <v>123</v>
      </c>
      <c r="O47" s="4" t="s">
        <v>47</v>
      </c>
      <c r="P47" s="4" t="s">
        <v>47</v>
      </c>
      <c r="Q47" s="4" t="s">
        <v>47</v>
      </c>
      <c r="R47" s="4" t="s">
        <v>47</v>
      </c>
      <c r="S47" s="4" t="s">
        <v>47</v>
      </c>
      <c r="T47" s="158" t="s">
        <v>47</v>
      </c>
      <c r="U47" s="158"/>
      <c r="V47" s="158" t="s">
        <v>47</v>
      </c>
      <c r="W47" s="158"/>
    </row>
    <row r="48" spans="1:23" ht="8.25" customHeight="1">
      <c r="A48" s="162"/>
      <c r="B48" s="162"/>
      <c r="C48" s="162"/>
      <c r="D48" s="163"/>
      <c r="E48" s="163"/>
      <c r="F48" s="3" t="s">
        <v>50</v>
      </c>
      <c r="G48" s="158" t="s">
        <v>124</v>
      </c>
      <c r="H48" s="158"/>
      <c r="I48" s="4" t="s">
        <v>124</v>
      </c>
      <c r="J48" s="4" t="s">
        <v>47</v>
      </c>
      <c r="K48" s="4" t="s">
        <v>47</v>
      </c>
      <c r="L48" s="4" t="s">
        <v>47</v>
      </c>
      <c r="M48" s="4" t="s">
        <v>47</v>
      </c>
      <c r="N48" s="4" t="s">
        <v>124</v>
      </c>
      <c r="O48" s="4" t="s">
        <v>47</v>
      </c>
      <c r="P48" s="4" t="s">
        <v>47</v>
      </c>
      <c r="Q48" s="4" t="s">
        <v>47</v>
      </c>
      <c r="R48" s="4" t="s">
        <v>47</v>
      </c>
      <c r="S48" s="4" t="s">
        <v>47</v>
      </c>
      <c r="T48" s="158" t="s">
        <v>47</v>
      </c>
      <c r="U48" s="158"/>
      <c r="V48" s="158" t="s">
        <v>47</v>
      </c>
      <c r="W48" s="158"/>
    </row>
    <row r="49" spans="1:23" ht="8.25" customHeight="1">
      <c r="A49" s="162"/>
      <c r="B49" s="162"/>
      <c r="C49" s="162"/>
      <c r="D49" s="163"/>
      <c r="E49" s="163"/>
      <c r="F49" s="3" t="s">
        <v>51</v>
      </c>
      <c r="G49" s="158" t="s">
        <v>125</v>
      </c>
      <c r="H49" s="158"/>
      <c r="I49" s="4" t="s">
        <v>125</v>
      </c>
      <c r="J49" s="4" t="s">
        <v>125</v>
      </c>
      <c r="K49" s="4" t="s">
        <v>47</v>
      </c>
      <c r="L49" s="4" t="s">
        <v>125</v>
      </c>
      <c r="M49" s="4" t="s">
        <v>47</v>
      </c>
      <c r="N49" s="4" t="s">
        <v>47</v>
      </c>
      <c r="O49" s="4" t="s">
        <v>47</v>
      </c>
      <c r="P49" s="4" t="s">
        <v>47</v>
      </c>
      <c r="Q49" s="4" t="s">
        <v>47</v>
      </c>
      <c r="R49" s="4" t="s">
        <v>47</v>
      </c>
      <c r="S49" s="4" t="s">
        <v>47</v>
      </c>
      <c r="T49" s="158" t="s">
        <v>47</v>
      </c>
      <c r="U49" s="158"/>
      <c r="V49" s="158" t="s">
        <v>47</v>
      </c>
      <c r="W49" s="158"/>
    </row>
    <row r="50" spans="1:23" ht="8.25" customHeight="1" thickBot="1">
      <c r="A50" s="162"/>
      <c r="B50" s="162"/>
      <c r="C50" s="162"/>
      <c r="D50" s="163"/>
      <c r="E50" s="163"/>
      <c r="F50" s="3" t="s">
        <v>53</v>
      </c>
      <c r="G50" s="158" t="s">
        <v>118</v>
      </c>
      <c r="H50" s="158"/>
      <c r="I50" s="4" t="s">
        <v>118</v>
      </c>
      <c r="J50" s="4" t="s">
        <v>126</v>
      </c>
      <c r="K50" s="4" t="s">
        <v>120</v>
      </c>
      <c r="L50" s="4" t="s">
        <v>127</v>
      </c>
      <c r="M50" s="4" t="s">
        <v>122</v>
      </c>
      <c r="N50" s="4" t="s">
        <v>128</v>
      </c>
      <c r="O50" s="4" t="s">
        <v>47</v>
      </c>
      <c r="P50" s="4" t="s">
        <v>47</v>
      </c>
      <c r="Q50" s="4" t="s">
        <v>47</v>
      </c>
      <c r="R50" s="4" t="s">
        <v>47</v>
      </c>
      <c r="S50" s="4" t="s">
        <v>47</v>
      </c>
      <c r="T50" s="158" t="s">
        <v>47</v>
      </c>
      <c r="U50" s="158"/>
      <c r="V50" s="158" t="s">
        <v>47</v>
      </c>
      <c r="W50" s="158"/>
    </row>
    <row r="51" spans="1:23" ht="8.25" customHeight="1" thickBot="1">
      <c r="A51" s="160"/>
      <c r="B51" s="160"/>
      <c r="C51" s="160" t="s">
        <v>129</v>
      </c>
      <c r="D51" s="161" t="s">
        <v>95</v>
      </c>
      <c r="E51" s="161"/>
      <c r="F51" s="5" t="s">
        <v>39</v>
      </c>
      <c r="G51" s="159" t="s">
        <v>130</v>
      </c>
      <c r="H51" s="159"/>
      <c r="I51" s="6" t="s">
        <v>130</v>
      </c>
      <c r="J51" s="6" t="s">
        <v>47</v>
      </c>
      <c r="K51" s="6" t="s">
        <v>47</v>
      </c>
      <c r="L51" s="6" t="s">
        <v>47</v>
      </c>
      <c r="M51" s="6" t="s">
        <v>122</v>
      </c>
      <c r="N51" s="6" t="s">
        <v>131</v>
      </c>
      <c r="O51" s="6" t="s">
        <v>47</v>
      </c>
      <c r="P51" s="6" t="s">
        <v>47</v>
      </c>
      <c r="Q51" s="6" t="s">
        <v>47</v>
      </c>
      <c r="R51" s="6" t="s">
        <v>47</v>
      </c>
      <c r="S51" s="6" t="s">
        <v>47</v>
      </c>
      <c r="T51" s="159" t="s">
        <v>47</v>
      </c>
      <c r="U51" s="159"/>
      <c r="V51" s="159" t="s">
        <v>47</v>
      </c>
      <c r="W51" s="159"/>
    </row>
    <row r="52" spans="1:23" ht="8.25" customHeight="1" thickBot="1">
      <c r="A52" s="160"/>
      <c r="B52" s="160"/>
      <c r="C52" s="160"/>
      <c r="D52" s="161"/>
      <c r="E52" s="161"/>
      <c r="F52" s="3" t="s">
        <v>50</v>
      </c>
      <c r="G52" s="158" t="s">
        <v>124</v>
      </c>
      <c r="H52" s="158"/>
      <c r="I52" s="4" t="s">
        <v>124</v>
      </c>
      <c r="J52" s="4" t="s">
        <v>47</v>
      </c>
      <c r="K52" s="4" t="s">
        <v>47</v>
      </c>
      <c r="L52" s="4" t="s">
        <v>47</v>
      </c>
      <c r="M52" s="4" t="s">
        <v>47</v>
      </c>
      <c r="N52" s="4" t="s">
        <v>124</v>
      </c>
      <c r="O52" s="4" t="s">
        <v>47</v>
      </c>
      <c r="P52" s="4" t="s">
        <v>47</v>
      </c>
      <c r="Q52" s="4" t="s">
        <v>47</v>
      </c>
      <c r="R52" s="4" t="s">
        <v>47</v>
      </c>
      <c r="S52" s="4" t="s">
        <v>47</v>
      </c>
      <c r="T52" s="158" t="s">
        <v>47</v>
      </c>
      <c r="U52" s="158"/>
      <c r="V52" s="158" t="s">
        <v>47</v>
      </c>
      <c r="W52" s="158"/>
    </row>
    <row r="53" spans="1:23" ht="8.25" customHeight="1" thickBot="1">
      <c r="A53" s="160"/>
      <c r="B53" s="160"/>
      <c r="C53" s="160"/>
      <c r="D53" s="161"/>
      <c r="E53" s="161"/>
      <c r="F53" s="3" t="s">
        <v>51</v>
      </c>
      <c r="G53" s="158" t="s">
        <v>125</v>
      </c>
      <c r="H53" s="158"/>
      <c r="I53" s="4" t="s">
        <v>125</v>
      </c>
      <c r="J53" s="4" t="s">
        <v>125</v>
      </c>
      <c r="K53" s="4" t="s">
        <v>47</v>
      </c>
      <c r="L53" s="4" t="s">
        <v>125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158" t="s">
        <v>47</v>
      </c>
      <c r="U53" s="158"/>
      <c r="V53" s="158" t="s">
        <v>47</v>
      </c>
      <c r="W53" s="158"/>
    </row>
    <row r="54" spans="1:23" ht="8.25" customHeight="1">
      <c r="A54" s="160"/>
      <c r="B54" s="160"/>
      <c r="C54" s="160"/>
      <c r="D54" s="161"/>
      <c r="E54" s="161"/>
      <c r="F54" s="3" t="s">
        <v>53</v>
      </c>
      <c r="G54" s="158" t="s">
        <v>130</v>
      </c>
      <c r="H54" s="158"/>
      <c r="I54" s="4" t="s">
        <v>130</v>
      </c>
      <c r="J54" s="4" t="s">
        <v>125</v>
      </c>
      <c r="K54" s="4" t="s">
        <v>47</v>
      </c>
      <c r="L54" s="4" t="s">
        <v>125</v>
      </c>
      <c r="M54" s="4" t="s">
        <v>122</v>
      </c>
      <c r="N54" s="4" t="s">
        <v>132</v>
      </c>
      <c r="O54" s="4" t="s">
        <v>47</v>
      </c>
      <c r="P54" s="4" t="s">
        <v>47</v>
      </c>
      <c r="Q54" s="4" t="s">
        <v>47</v>
      </c>
      <c r="R54" s="4" t="s">
        <v>47</v>
      </c>
      <c r="S54" s="4" t="s">
        <v>47</v>
      </c>
      <c r="T54" s="158" t="s">
        <v>47</v>
      </c>
      <c r="U54" s="158"/>
      <c r="V54" s="158" t="s">
        <v>47</v>
      </c>
      <c r="W54" s="158"/>
    </row>
    <row r="55" spans="1:23" ht="8.25" customHeight="1">
      <c r="A55" s="162" t="s">
        <v>133</v>
      </c>
      <c r="B55" s="162"/>
      <c r="C55" s="162"/>
      <c r="D55" s="163" t="s">
        <v>134</v>
      </c>
      <c r="E55" s="163"/>
      <c r="F55" s="3" t="s">
        <v>39</v>
      </c>
      <c r="G55" s="158" t="s">
        <v>135</v>
      </c>
      <c r="H55" s="158"/>
      <c r="I55" s="4" t="s">
        <v>136</v>
      </c>
      <c r="J55" s="4" t="s">
        <v>137</v>
      </c>
      <c r="K55" s="4" t="s">
        <v>138</v>
      </c>
      <c r="L55" s="4" t="s">
        <v>139</v>
      </c>
      <c r="M55" s="4" t="s">
        <v>140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141</v>
      </c>
      <c r="S55" s="4" t="s">
        <v>141</v>
      </c>
      <c r="T55" s="158" t="s">
        <v>47</v>
      </c>
      <c r="U55" s="158"/>
      <c r="V55" s="158" t="s">
        <v>47</v>
      </c>
      <c r="W55" s="158"/>
    </row>
    <row r="56" spans="1:23" ht="8.25" customHeight="1">
      <c r="A56" s="162"/>
      <c r="B56" s="162"/>
      <c r="C56" s="162"/>
      <c r="D56" s="163"/>
      <c r="E56" s="163"/>
      <c r="F56" s="3" t="s">
        <v>50</v>
      </c>
      <c r="G56" s="158" t="s">
        <v>47</v>
      </c>
      <c r="H56" s="158"/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158" t="s">
        <v>47</v>
      </c>
      <c r="U56" s="158"/>
      <c r="V56" s="158" t="s">
        <v>47</v>
      </c>
      <c r="W56" s="158"/>
    </row>
    <row r="57" spans="1:23" ht="8.25" customHeight="1">
      <c r="A57" s="162"/>
      <c r="B57" s="162"/>
      <c r="C57" s="162"/>
      <c r="D57" s="163"/>
      <c r="E57" s="163"/>
      <c r="F57" s="3" t="s">
        <v>51</v>
      </c>
      <c r="G57" s="158" t="s">
        <v>142</v>
      </c>
      <c r="H57" s="158"/>
      <c r="I57" s="4" t="s">
        <v>47</v>
      </c>
      <c r="J57" s="4" t="s">
        <v>47</v>
      </c>
      <c r="K57" s="4" t="s">
        <v>47</v>
      </c>
      <c r="L57" s="4" t="s">
        <v>47</v>
      </c>
      <c r="M57" s="4" t="s">
        <v>47</v>
      </c>
      <c r="N57" s="4" t="s">
        <v>47</v>
      </c>
      <c r="O57" s="4" t="s">
        <v>47</v>
      </c>
      <c r="P57" s="4" t="s">
        <v>47</v>
      </c>
      <c r="Q57" s="4" t="s">
        <v>47</v>
      </c>
      <c r="R57" s="4" t="s">
        <v>142</v>
      </c>
      <c r="S57" s="4" t="s">
        <v>142</v>
      </c>
      <c r="T57" s="158" t="s">
        <v>47</v>
      </c>
      <c r="U57" s="158"/>
      <c r="V57" s="158" t="s">
        <v>47</v>
      </c>
      <c r="W57" s="158"/>
    </row>
    <row r="58" spans="1:23" ht="8.25" customHeight="1" thickBot="1">
      <c r="A58" s="162"/>
      <c r="B58" s="162"/>
      <c r="C58" s="162"/>
      <c r="D58" s="163"/>
      <c r="E58" s="163"/>
      <c r="F58" s="3" t="s">
        <v>53</v>
      </c>
      <c r="G58" s="158" t="s">
        <v>143</v>
      </c>
      <c r="H58" s="158"/>
      <c r="I58" s="4" t="s">
        <v>136</v>
      </c>
      <c r="J58" s="4" t="s">
        <v>137</v>
      </c>
      <c r="K58" s="4" t="s">
        <v>138</v>
      </c>
      <c r="L58" s="4" t="s">
        <v>139</v>
      </c>
      <c r="M58" s="4" t="s">
        <v>140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144</v>
      </c>
      <c r="S58" s="4" t="s">
        <v>144</v>
      </c>
      <c r="T58" s="158" t="s">
        <v>47</v>
      </c>
      <c r="U58" s="158"/>
      <c r="V58" s="158" t="s">
        <v>47</v>
      </c>
      <c r="W58" s="158"/>
    </row>
    <row r="59" spans="1:23" ht="8.25" customHeight="1" thickBot="1">
      <c r="A59" s="160"/>
      <c r="B59" s="160"/>
      <c r="C59" s="160" t="s">
        <v>145</v>
      </c>
      <c r="D59" s="161" t="s">
        <v>146</v>
      </c>
      <c r="E59" s="161"/>
      <c r="F59" s="5" t="s">
        <v>39</v>
      </c>
      <c r="G59" s="159" t="s">
        <v>137</v>
      </c>
      <c r="H59" s="159"/>
      <c r="I59" s="6" t="s">
        <v>137</v>
      </c>
      <c r="J59" s="6" t="s">
        <v>137</v>
      </c>
      <c r="K59" s="6" t="s">
        <v>138</v>
      </c>
      <c r="L59" s="6" t="s">
        <v>139</v>
      </c>
      <c r="M59" s="6" t="s">
        <v>47</v>
      </c>
      <c r="N59" s="6" t="s">
        <v>47</v>
      </c>
      <c r="O59" s="6" t="s">
        <v>47</v>
      </c>
      <c r="P59" s="6" t="s">
        <v>47</v>
      </c>
      <c r="Q59" s="6" t="s">
        <v>47</v>
      </c>
      <c r="R59" s="6" t="s">
        <v>47</v>
      </c>
      <c r="S59" s="6" t="s">
        <v>47</v>
      </c>
      <c r="T59" s="159" t="s">
        <v>47</v>
      </c>
      <c r="U59" s="159"/>
      <c r="V59" s="159" t="s">
        <v>47</v>
      </c>
      <c r="W59" s="159"/>
    </row>
    <row r="60" spans="1:23" ht="8.25" customHeight="1" thickBot="1">
      <c r="A60" s="160"/>
      <c r="B60" s="160"/>
      <c r="C60" s="160"/>
      <c r="D60" s="161"/>
      <c r="E60" s="161"/>
      <c r="F60" s="3" t="s">
        <v>50</v>
      </c>
      <c r="G60" s="158" t="s">
        <v>47</v>
      </c>
      <c r="H60" s="158"/>
      <c r="I60" s="4" t="s">
        <v>47</v>
      </c>
      <c r="J60" s="4" t="s">
        <v>47</v>
      </c>
      <c r="K60" s="4" t="s">
        <v>47</v>
      </c>
      <c r="L60" s="4" t="s">
        <v>47</v>
      </c>
      <c r="M60" s="4" t="s">
        <v>47</v>
      </c>
      <c r="N60" s="4" t="s">
        <v>47</v>
      </c>
      <c r="O60" s="4" t="s">
        <v>47</v>
      </c>
      <c r="P60" s="4" t="s">
        <v>47</v>
      </c>
      <c r="Q60" s="4" t="s">
        <v>47</v>
      </c>
      <c r="R60" s="4" t="s">
        <v>47</v>
      </c>
      <c r="S60" s="4" t="s">
        <v>47</v>
      </c>
      <c r="T60" s="158" t="s">
        <v>47</v>
      </c>
      <c r="U60" s="158"/>
      <c r="V60" s="158" t="s">
        <v>47</v>
      </c>
      <c r="W60" s="158"/>
    </row>
    <row r="61" spans="1:23" ht="8.25" customHeight="1" thickBot="1">
      <c r="A61" s="160"/>
      <c r="B61" s="160"/>
      <c r="C61" s="160"/>
      <c r="D61" s="161"/>
      <c r="E61" s="161"/>
      <c r="F61" s="3" t="s">
        <v>51</v>
      </c>
      <c r="G61" s="158" t="s">
        <v>142</v>
      </c>
      <c r="H61" s="158"/>
      <c r="I61" s="4" t="s">
        <v>47</v>
      </c>
      <c r="J61" s="4" t="s">
        <v>47</v>
      </c>
      <c r="K61" s="4" t="s">
        <v>47</v>
      </c>
      <c r="L61" s="4" t="s">
        <v>47</v>
      </c>
      <c r="M61" s="4" t="s">
        <v>47</v>
      </c>
      <c r="N61" s="4" t="s">
        <v>47</v>
      </c>
      <c r="O61" s="4" t="s">
        <v>47</v>
      </c>
      <c r="P61" s="4" t="s">
        <v>47</v>
      </c>
      <c r="Q61" s="4" t="s">
        <v>47</v>
      </c>
      <c r="R61" s="4" t="s">
        <v>142</v>
      </c>
      <c r="S61" s="4" t="s">
        <v>142</v>
      </c>
      <c r="T61" s="158" t="s">
        <v>47</v>
      </c>
      <c r="U61" s="158"/>
      <c r="V61" s="158" t="s">
        <v>47</v>
      </c>
      <c r="W61" s="158"/>
    </row>
    <row r="62" spans="1:23" ht="8.25" customHeight="1">
      <c r="A62" s="160"/>
      <c r="B62" s="160"/>
      <c r="C62" s="160"/>
      <c r="D62" s="161"/>
      <c r="E62" s="161"/>
      <c r="F62" s="3" t="s">
        <v>53</v>
      </c>
      <c r="G62" s="158" t="s">
        <v>147</v>
      </c>
      <c r="H62" s="158"/>
      <c r="I62" s="4" t="s">
        <v>137</v>
      </c>
      <c r="J62" s="4" t="s">
        <v>137</v>
      </c>
      <c r="K62" s="4" t="s">
        <v>138</v>
      </c>
      <c r="L62" s="4" t="s">
        <v>139</v>
      </c>
      <c r="M62" s="4" t="s">
        <v>47</v>
      </c>
      <c r="N62" s="4" t="s">
        <v>47</v>
      </c>
      <c r="O62" s="4" t="s">
        <v>47</v>
      </c>
      <c r="P62" s="4" t="s">
        <v>47</v>
      </c>
      <c r="Q62" s="4" t="s">
        <v>47</v>
      </c>
      <c r="R62" s="4" t="s">
        <v>142</v>
      </c>
      <c r="S62" s="4" t="s">
        <v>142</v>
      </c>
      <c r="T62" s="158" t="s">
        <v>47</v>
      </c>
      <c r="U62" s="158"/>
      <c r="V62" s="158" t="s">
        <v>47</v>
      </c>
      <c r="W62" s="158"/>
    </row>
    <row r="63" spans="1:23" ht="8.25" customHeight="1">
      <c r="A63" s="157" t="s">
        <v>148</v>
      </c>
      <c r="B63" s="157"/>
      <c r="C63" s="157"/>
      <c r="D63" s="157"/>
      <c r="E63" s="157"/>
      <c r="F63" s="3" t="s">
        <v>39</v>
      </c>
      <c r="G63" s="156" t="s">
        <v>149</v>
      </c>
      <c r="H63" s="156"/>
      <c r="I63" s="7" t="s">
        <v>150</v>
      </c>
      <c r="J63" s="7" t="s">
        <v>151</v>
      </c>
      <c r="K63" s="7" t="s">
        <v>152</v>
      </c>
      <c r="L63" s="7" t="s">
        <v>153</v>
      </c>
      <c r="M63" s="7" t="s">
        <v>154</v>
      </c>
      <c r="N63" s="7" t="s">
        <v>155</v>
      </c>
      <c r="O63" s="7" t="s">
        <v>156</v>
      </c>
      <c r="P63" s="7" t="s">
        <v>47</v>
      </c>
      <c r="Q63" s="7" t="s">
        <v>157</v>
      </c>
      <c r="R63" s="7" t="s">
        <v>158</v>
      </c>
      <c r="S63" s="7" t="s">
        <v>158</v>
      </c>
      <c r="T63" s="156" t="s">
        <v>159</v>
      </c>
      <c r="U63" s="156"/>
      <c r="V63" s="156" t="s">
        <v>47</v>
      </c>
      <c r="W63" s="156"/>
    </row>
    <row r="64" spans="1:23" ht="8.25" customHeight="1">
      <c r="A64" s="157"/>
      <c r="B64" s="157"/>
      <c r="C64" s="157"/>
      <c r="D64" s="157"/>
      <c r="E64" s="157"/>
      <c r="F64" s="3" t="s">
        <v>50</v>
      </c>
      <c r="G64" s="156" t="s">
        <v>160</v>
      </c>
      <c r="H64" s="156"/>
      <c r="I64" s="7" t="s">
        <v>161</v>
      </c>
      <c r="J64" s="7" t="s">
        <v>107</v>
      </c>
      <c r="K64" s="7" t="s">
        <v>47</v>
      </c>
      <c r="L64" s="7" t="s">
        <v>107</v>
      </c>
      <c r="M64" s="7" t="s">
        <v>47</v>
      </c>
      <c r="N64" s="7" t="s">
        <v>124</v>
      </c>
      <c r="O64" s="7" t="s">
        <v>47</v>
      </c>
      <c r="P64" s="7" t="s">
        <v>47</v>
      </c>
      <c r="Q64" s="7" t="s">
        <v>47</v>
      </c>
      <c r="R64" s="7" t="s">
        <v>69</v>
      </c>
      <c r="S64" s="7" t="s">
        <v>69</v>
      </c>
      <c r="T64" s="156" t="s">
        <v>47</v>
      </c>
      <c r="U64" s="156"/>
      <c r="V64" s="156" t="s">
        <v>47</v>
      </c>
      <c r="W64" s="156"/>
    </row>
    <row r="65" spans="1:23" ht="8.25" customHeight="1">
      <c r="A65" s="157"/>
      <c r="B65" s="157"/>
      <c r="C65" s="157"/>
      <c r="D65" s="157"/>
      <c r="E65" s="157"/>
      <c r="F65" s="3" t="s">
        <v>51</v>
      </c>
      <c r="G65" s="156" t="s">
        <v>162</v>
      </c>
      <c r="H65" s="156"/>
      <c r="I65" s="7" t="s">
        <v>163</v>
      </c>
      <c r="J65" s="7" t="s">
        <v>163</v>
      </c>
      <c r="K65" s="7" t="s">
        <v>47</v>
      </c>
      <c r="L65" s="7" t="s">
        <v>163</v>
      </c>
      <c r="M65" s="7" t="s">
        <v>47</v>
      </c>
      <c r="N65" s="7" t="s">
        <v>47</v>
      </c>
      <c r="O65" s="7" t="s">
        <v>47</v>
      </c>
      <c r="P65" s="7" t="s">
        <v>47</v>
      </c>
      <c r="Q65" s="7" t="s">
        <v>47</v>
      </c>
      <c r="R65" s="7" t="s">
        <v>164</v>
      </c>
      <c r="S65" s="7" t="s">
        <v>164</v>
      </c>
      <c r="T65" s="156" t="s">
        <v>47</v>
      </c>
      <c r="U65" s="156"/>
      <c r="V65" s="156" t="s">
        <v>47</v>
      </c>
      <c r="W65" s="156"/>
    </row>
    <row r="66" spans="1:23" ht="8.25" customHeight="1">
      <c r="A66" s="157"/>
      <c r="B66" s="157"/>
      <c r="C66" s="157"/>
      <c r="D66" s="157"/>
      <c r="E66" s="157"/>
      <c r="F66" s="3" t="s">
        <v>53</v>
      </c>
      <c r="G66" s="156" t="s">
        <v>149</v>
      </c>
      <c r="H66" s="156"/>
      <c r="I66" s="7" t="s">
        <v>165</v>
      </c>
      <c r="J66" s="7" t="s">
        <v>166</v>
      </c>
      <c r="K66" s="7" t="s">
        <v>152</v>
      </c>
      <c r="L66" s="7" t="s">
        <v>167</v>
      </c>
      <c r="M66" s="7" t="s">
        <v>154</v>
      </c>
      <c r="N66" s="7" t="s">
        <v>168</v>
      </c>
      <c r="O66" s="7" t="s">
        <v>156</v>
      </c>
      <c r="P66" s="7" t="s">
        <v>47</v>
      </c>
      <c r="Q66" s="7" t="s">
        <v>157</v>
      </c>
      <c r="R66" s="7" t="s">
        <v>169</v>
      </c>
      <c r="S66" s="7" t="s">
        <v>169</v>
      </c>
      <c r="T66" s="156" t="s">
        <v>159</v>
      </c>
      <c r="U66" s="156"/>
      <c r="V66" s="156" t="s">
        <v>47</v>
      </c>
      <c r="W66" s="156"/>
    </row>
  </sheetData>
  <mergeCells count="237">
    <mergeCell ref="I4:W4"/>
    <mergeCell ref="I5:I9"/>
    <mergeCell ref="J5:Q6"/>
    <mergeCell ref="S6:S9"/>
    <mergeCell ref="T6:U7"/>
    <mergeCell ref="V6:W9"/>
    <mergeCell ref="B3:D3"/>
    <mergeCell ref="E3:G3"/>
    <mergeCell ref="H3:W3"/>
    <mergeCell ref="A4:B9"/>
    <mergeCell ref="C4:C9"/>
    <mergeCell ref="D4:F9"/>
    <mergeCell ref="G4:H9"/>
    <mergeCell ref="J7:J9"/>
    <mergeCell ref="K7:L8"/>
    <mergeCell ref="Q7:Q9"/>
    <mergeCell ref="T8:U9"/>
    <mergeCell ref="M7:M9"/>
    <mergeCell ref="N7:N9"/>
    <mergeCell ref="O7:O9"/>
    <mergeCell ref="P7:P9"/>
    <mergeCell ref="R5:R9"/>
    <mergeCell ref="S5:W5"/>
    <mergeCell ref="A10:B10"/>
    <mergeCell ref="D10:F10"/>
    <mergeCell ref="G10:H10"/>
    <mergeCell ref="T10:U10"/>
    <mergeCell ref="V10:W10"/>
    <mergeCell ref="A11:B14"/>
    <mergeCell ref="C11:C14"/>
    <mergeCell ref="D11:E14"/>
    <mergeCell ref="G11:H11"/>
    <mergeCell ref="T11:U11"/>
    <mergeCell ref="V11:W11"/>
    <mergeCell ref="G12:H12"/>
    <mergeCell ref="T12:U12"/>
    <mergeCell ref="V12:W12"/>
    <mergeCell ref="G13:H13"/>
    <mergeCell ref="T13:U13"/>
    <mergeCell ref="V13:W13"/>
    <mergeCell ref="G14:H14"/>
    <mergeCell ref="T14:U14"/>
    <mergeCell ref="V14:W14"/>
    <mergeCell ref="A15:B18"/>
    <mergeCell ref="C15:C18"/>
    <mergeCell ref="D15:E18"/>
    <mergeCell ref="G15:H15"/>
    <mergeCell ref="G17:H17"/>
    <mergeCell ref="T15:U15"/>
    <mergeCell ref="V15:W15"/>
    <mergeCell ref="G16:H16"/>
    <mergeCell ref="T16:U16"/>
    <mergeCell ref="V16:W16"/>
    <mergeCell ref="T17:U17"/>
    <mergeCell ref="V17:W17"/>
    <mergeCell ref="G18:H18"/>
    <mergeCell ref="T18:U18"/>
    <mergeCell ref="V18:W18"/>
    <mergeCell ref="A19:B22"/>
    <mergeCell ref="C19:C22"/>
    <mergeCell ref="D19:E22"/>
    <mergeCell ref="G19:H19"/>
    <mergeCell ref="G21:H21"/>
    <mergeCell ref="T19:U19"/>
    <mergeCell ref="V19:W19"/>
    <mergeCell ref="G20:H20"/>
    <mergeCell ref="T20:U20"/>
    <mergeCell ref="V20:W20"/>
    <mergeCell ref="T21:U21"/>
    <mergeCell ref="V21:W21"/>
    <mergeCell ref="G22:H22"/>
    <mergeCell ref="T22:U22"/>
    <mergeCell ref="V22:W22"/>
    <mergeCell ref="A23:B26"/>
    <mergeCell ref="C23:C26"/>
    <mergeCell ref="D23:E26"/>
    <mergeCell ref="G23:H23"/>
    <mergeCell ref="G25:H25"/>
    <mergeCell ref="T23:U23"/>
    <mergeCell ref="V23:W23"/>
    <mergeCell ref="G24:H24"/>
    <mergeCell ref="T24:U24"/>
    <mergeCell ref="V24:W24"/>
    <mergeCell ref="T25:U25"/>
    <mergeCell ref="V25:W25"/>
    <mergeCell ref="G26:H26"/>
    <mergeCell ref="T26:U26"/>
    <mergeCell ref="V26:W26"/>
    <mergeCell ref="A27:B30"/>
    <mergeCell ref="C27:C30"/>
    <mergeCell ref="D27:E30"/>
    <mergeCell ref="G27:H27"/>
    <mergeCell ref="G29:H29"/>
    <mergeCell ref="T27:U27"/>
    <mergeCell ref="V27:W27"/>
    <mergeCell ref="G28:H28"/>
    <mergeCell ref="T28:U28"/>
    <mergeCell ref="V28:W28"/>
    <mergeCell ref="T29:U29"/>
    <mergeCell ref="V29:W29"/>
    <mergeCell ref="G30:H30"/>
    <mergeCell ref="T30:U30"/>
    <mergeCell ref="V30:W30"/>
    <mergeCell ref="A31:B34"/>
    <mergeCell ref="C31:C34"/>
    <mergeCell ref="D31:E34"/>
    <mergeCell ref="G31:H31"/>
    <mergeCell ref="G33:H33"/>
    <mergeCell ref="T31:U31"/>
    <mergeCell ref="V31:W31"/>
    <mergeCell ref="G32:H32"/>
    <mergeCell ref="T32:U32"/>
    <mergeCell ref="V32:W32"/>
    <mergeCell ref="T33:U33"/>
    <mergeCell ref="V33:W33"/>
    <mergeCell ref="G34:H34"/>
    <mergeCell ref="T34:U34"/>
    <mergeCell ref="V34:W34"/>
    <mergeCell ref="A35:B38"/>
    <mergeCell ref="C35:C38"/>
    <mergeCell ref="D35:E38"/>
    <mergeCell ref="G35:H35"/>
    <mergeCell ref="G37:H37"/>
    <mergeCell ref="T35:U35"/>
    <mergeCell ref="V35:W35"/>
    <mergeCell ref="G36:H36"/>
    <mergeCell ref="T36:U36"/>
    <mergeCell ref="V36:W36"/>
    <mergeCell ref="T37:U37"/>
    <mergeCell ref="V37:W37"/>
    <mergeCell ref="G38:H38"/>
    <mergeCell ref="T38:U38"/>
    <mergeCell ref="V38:W38"/>
    <mergeCell ref="A39:B42"/>
    <mergeCell ref="C39:C42"/>
    <mergeCell ref="D39:E42"/>
    <mergeCell ref="G39:H39"/>
    <mergeCell ref="G41:H41"/>
    <mergeCell ref="T39:U39"/>
    <mergeCell ref="V39:W39"/>
    <mergeCell ref="G40:H40"/>
    <mergeCell ref="T40:U40"/>
    <mergeCell ref="V40:W40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G45:H45"/>
    <mergeCell ref="T43:U43"/>
    <mergeCell ref="V43:W43"/>
    <mergeCell ref="G44:H44"/>
    <mergeCell ref="T44:U44"/>
    <mergeCell ref="V44:W44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G49:H49"/>
    <mergeCell ref="T47:U47"/>
    <mergeCell ref="V47:W47"/>
    <mergeCell ref="G48:H48"/>
    <mergeCell ref="T48:U48"/>
    <mergeCell ref="V48:W48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G53:H53"/>
    <mergeCell ref="T51:U51"/>
    <mergeCell ref="V51:W51"/>
    <mergeCell ref="G52:H52"/>
    <mergeCell ref="T52:U52"/>
    <mergeCell ref="V52:W52"/>
    <mergeCell ref="T53:U53"/>
    <mergeCell ref="V53:W53"/>
    <mergeCell ref="G54:H54"/>
    <mergeCell ref="T54:U54"/>
    <mergeCell ref="V54:W54"/>
    <mergeCell ref="T55:U55"/>
    <mergeCell ref="V55:W55"/>
    <mergeCell ref="G56:H56"/>
    <mergeCell ref="T56:U56"/>
    <mergeCell ref="V56:W56"/>
    <mergeCell ref="A55:B58"/>
    <mergeCell ref="C55:C58"/>
    <mergeCell ref="D55:E58"/>
    <mergeCell ref="G55:H55"/>
    <mergeCell ref="G57:H57"/>
    <mergeCell ref="T57:U57"/>
    <mergeCell ref="V57:W57"/>
    <mergeCell ref="G58:H58"/>
    <mergeCell ref="T58:U58"/>
    <mergeCell ref="V58:W58"/>
    <mergeCell ref="A59:B62"/>
    <mergeCell ref="C59:C62"/>
    <mergeCell ref="D59:E62"/>
    <mergeCell ref="G59:H59"/>
    <mergeCell ref="G61:H61"/>
    <mergeCell ref="T59:U59"/>
    <mergeCell ref="V59:W59"/>
    <mergeCell ref="G60:H60"/>
    <mergeCell ref="T60:U60"/>
    <mergeCell ref="V60:W60"/>
    <mergeCell ref="T61:U61"/>
    <mergeCell ref="V61:W61"/>
    <mergeCell ref="G62:H62"/>
    <mergeCell ref="T62:U62"/>
    <mergeCell ref="V62:W62"/>
    <mergeCell ref="V64:W64"/>
    <mergeCell ref="G65:H65"/>
    <mergeCell ref="T65:U65"/>
    <mergeCell ref="V65:W65"/>
    <mergeCell ref="A2:W2"/>
    <mergeCell ref="G66:H66"/>
    <mergeCell ref="T66:U66"/>
    <mergeCell ref="V66:W66"/>
    <mergeCell ref="A63:E66"/>
    <mergeCell ref="G63:H63"/>
    <mergeCell ref="T63:U63"/>
    <mergeCell ref="V63:W63"/>
    <mergeCell ref="G64:H64"/>
    <mergeCell ref="T64:U64"/>
  </mergeCells>
  <printOptions horizontalCentered="1"/>
  <pageMargins left="0.38" right="0.33" top="0.8" bottom="0.41" header="0.32" footer="0.16"/>
  <pageSetup fitToHeight="1" fitToWidth="1" orientation="landscape" paperSize="9" scale="96" r:id="rId1"/>
  <headerFooter alignWithMargins="0">
    <oddHeader>&amp;R&amp;"Arial,Pogrubiony"&amp;6Załącznik Nr 1&amp;"Arial,Normalny"
do Uchwały Nr VII/50/2011
Rady Gminy Miłkowice
z dnia 20 kwietnia 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="83" zoomScaleNormal="83" workbookViewId="0" topLeftCell="A74">
      <selection activeCell="F85" sqref="F85"/>
    </sheetView>
  </sheetViews>
  <sheetFormatPr defaultColWidth="9.33203125" defaultRowHeight="18.75" customHeight="1"/>
  <cols>
    <col min="1" max="1" width="4.66015625" style="128" customWidth="1"/>
    <col min="2" max="2" width="69.33203125" style="128" customWidth="1"/>
    <col min="3" max="4" width="15.66015625" style="128" customWidth="1"/>
    <col min="5" max="5" width="12.66015625" style="128" customWidth="1"/>
    <col min="6" max="6" width="15.16015625" style="128" customWidth="1"/>
    <col min="7" max="7" width="13.66015625" style="128" customWidth="1"/>
    <col min="8" max="8" width="0" style="128" hidden="1" customWidth="1"/>
    <col min="9" max="9" width="14.66015625" style="128" customWidth="1"/>
    <col min="10" max="10" width="15" style="128" customWidth="1"/>
    <col min="11" max="11" width="4.5" style="128" customWidth="1"/>
    <col min="12" max="16384" width="7.33203125" style="128" customWidth="1"/>
  </cols>
  <sheetData>
    <row r="1" spans="1:11" s="11" customFormat="1" ht="21" customHeight="1">
      <c r="A1" s="145" t="s">
        <v>171</v>
      </c>
      <c r="B1" s="145"/>
      <c r="C1" s="145"/>
      <c r="D1" s="145"/>
      <c r="E1" s="145"/>
      <c r="F1" s="145"/>
      <c r="G1" s="145"/>
      <c r="H1" s="145"/>
      <c r="I1" s="145"/>
      <c r="J1" s="145"/>
      <c r="K1" s="10"/>
    </row>
    <row r="2" spans="2:11" s="12" customFormat="1" ht="12" customHeight="1" thickBot="1">
      <c r="B2" s="13"/>
      <c r="J2" s="14" t="s">
        <v>172</v>
      </c>
      <c r="K2" s="15"/>
    </row>
    <row r="3" spans="1:11" s="17" customFormat="1" ht="14.25" customHeight="1" thickBot="1">
      <c r="A3" s="146" t="s">
        <v>173</v>
      </c>
      <c r="B3" s="173" t="s">
        <v>174</v>
      </c>
      <c r="C3" s="173" t="s">
        <v>175</v>
      </c>
      <c r="D3" s="174" t="s">
        <v>176</v>
      </c>
      <c r="E3" s="174"/>
      <c r="F3" s="174"/>
      <c r="G3" s="174"/>
      <c r="H3" s="16"/>
      <c r="I3" s="16"/>
      <c r="J3" s="175" t="s">
        <v>177</v>
      </c>
      <c r="K3" s="15"/>
    </row>
    <row r="4" spans="1:11" s="17" customFormat="1" ht="14.25" customHeight="1" thickBot="1">
      <c r="A4" s="146"/>
      <c r="B4" s="173"/>
      <c r="C4" s="173"/>
      <c r="D4" s="176" t="s">
        <v>178</v>
      </c>
      <c r="E4" s="177" t="s">
        <v>179</v>
      </c>
      <c r="F4" s="177"/>
      <c r="G4" s="177"/>
      <c r="H4" s="18"/>
      <c r="I4" s="18"/>
      <c r="J4" s="175"/>
      <c r="K4" s="15"/>
    </row>
    <row r="5" spans="1:11" s="17" customFormat="1" ht="14.25" customHeight="1" thickBot="1">
      <c r="A5" s="146"/>
      <c r="B5" s="173"/>
      <c r="C5" s="173"/>
      <c r="D5" s="176"/>
      <c r="E5" s="185" t="s">
        <v>180</v>
      </c>
      <c r="F5" s="185" t="s">
        <v>181</v>
      </c>
      <c r="G5" s="186" t="s">
        <v>182</v>
      </c>
      <c r="H5" s="19" t="s">
        <v>183</v>
      </c>
      <c r="I5" s="187" t="s">
        <v>184</v>
      </c>
      <c r="J5" s="175"/>
      <c r="K5" s="15"/>
    </row>
    <row r="6" spans="1:11" s="17" customFormat="1" ht="14.25" customHeight="1" thickBot="1">
      <c r="A6" s="146"/>
      <c r="B6" s="173"/>
      <c r="C6" s="173"/>
      <c r="D6" s="176"/>
      <c r="E6" s="185"/>
      <c r="F6" s="185"/>
      <c r="G6" s="186"/>
      <c r="H6" s="20"/>
      <c r="I6" s="187"/>
      <c r="J6" s="175"/>
      <c r="K6" s="15"/>
    </row>
    <row r="7" spans="1:11" s="17" customFormat="1" ht="15" customHeight="1">
      <c r="A7" s="146"/>
      <c r="B7" s="173"/>
      <c r="C7" s="173"/>
      <c r="D7" s="176"/>
      <c r="E7" s="185"/>
      <c r="F7" s="185"/>
      <c r="G7" s="186"/>
      <c r="H7" s="20"/>
      <c r="I7" s="187"/>
      <c r="J7" s="175"/>
      <c r="K7" s="15"/>
    </row>
    <row r="8" spans="1:11" s="26" customFormat="1" ht="10.5" customHeight="1" thickBot="1">
      <c r="A8" s="21">
        <v>1</v>
      </c>
      <c r="B8" s="22">
        <v>2</v>
      </c>
      <c r="C8" s="22">
        <v>5</v>
      </c>
      <c r="D8" s="22">
        <v>6</v>
      </c>
      <c r="E8" s="23">
        <v>7</v>
      </c>
      <c r="F8" s="23">
        <v>8</v>
      </c>
      <c r="G8" s="23">
        <v>9</v>
      </c>
      <c r="H8" s="23">
        <v>10</v>
      </c>
      <c r="I8" s="23">
        <v>10</v>
      </c>
      <c r="J8" s="24">
        <v>11</v>
      </c>
      <c r="K8" s="25"/>
    </row>
    <row r="9" spans="1:11" s="31" customFormat="1" ht="18" customHeight="1" thickBot="1">
      <c r="A9" s="144" t="s">
        <v>185</v>
      </c>
      <c r="B9" s="144"/>
      <c r="C9" s="27">
        <f>C10</f>
        <v>2083355</v>
      </c>
      <c r="D9" s="27">
        <f>D10</f>
        <v>651823</v>
      </c>
      <c r="E9" s="27">
        <f>E10</f>
        <v>159245</v>
      </c>
      <c r="F9" s="27">
        <f>F10</f>
        <v>552158</v>
      </c>
      <c r="G9" s="27">
        <f>G10</f>
        <v>720129</v>
      </c>
      <c r="H9" s="27" t="e">
        <f>H10+#REF!</f>
        <v>#REF!</v>
      </c>
      <c r="I9" s="28"/>
      <c r="J9" s="29"/>
      <c r="K9" s="30"/>
    </row>
    <row r="10" spans="1:11" s="31" customFormat="1" ht="21.75" customHeight="1" thickBot="1">
      <c r="A10" s="188" t="s">
        <v>186</v>
      </c>
      <c r="B10" s="188"/>
      <c r="C10" s="32">
        <f aca="true" t="shared" si="0" ref="C10:H10">SUM(C11:C16)</f>
        <v>2083355</v>
      </c>
      <c r="D10" s="33">
        <f t="shared" si="0"/>
        <v>651823</v>
      </c>
      <c r="E10" s="33">
        <f t="shared" si="0"/>
        <v>159245</v>
      </c>
      <c r="F10" s="33">
        <f t="shared" si="0"/>
        <v>552158</v>
      </c>
      <c r="G10" s="33">
        <f t="shared" si="0"/>
        <v>720129</v>
      </c>
      <c r="H10" s="33">
        <f t="shared" si="0"/>
        <v>0</v>
      </c>
      <c r="I10" s="34"/>
      <c r="J10" s="35"/>
      <c r="K10" s="30"/>
    </row>
    <row r="11" spans="1:11" s="31" customFormat="1" ht="30.75" customHeight="1" thickTop="1">
      <c r="A11" s="36">
        <v>1</v>
      </c>
      <c r="B11" s="37" t="s">
        <v>187</v>
      </c>
      <c r="C11" s="38">
        <f>SUM(D11,E11,F11,G11,I11)</f>
        <v>1803046</v>
      </c>
      <c r="D11" s="38">
        <f>620727+31095+1</f>
        <v>651823</v>
      </c>
      <c r="E11" s="38">
        <f>1564630+238416-F11-G11-D11</f>
        <v>21745</v>
      </c>
      <c r="F11" s="38">
        <f>230558+230000</f>
        <v>460558</v>
      </c>
      <c r="G11" s="38">
        <v>668920</v>
      </c>
      <c r="H11" s="38"/>
      <c r="I11" s="39" t="s">
        <v>188</v>
      </c>
      <c r="J11" s="178" t="s">
        <v>189</v>
      </c>
      <c r="K11" s="30"/>
    </row>
    <row r="12" spans="1:11" s="45" customFormat="1" ht="31.5" customHeight="1">
      <c r="A12" s="40">
        <v>2</v>
      </c>
      <c r="B12" s="41" t="s">
        <v>190</v>
      </c>
      <c r="C12" s="42">
        <f>SUM(D12,E12,F12,G12,I12)</f>
        <v>142809</v>
      </c>
      <c r="D12" s="42"/>
      <c r="E12" s="42">
        <v>0</v>
      </c>
      <c r="F12" s="42">
        <v>91600</v>
      </c>
      <c r="G12" s="42">
        <f>23400+34809-7000</f>
        <v>51209</v>
      </c>
      <c r="H12" s="42"/>
      <c r="I12" s="43" t="s">
        <v>191</v>
      </c>
      <c r="J12" s="178"/>
      <c r="K12" s="44"/>
    </row>
    <row r="13" spans="1:11" s="31" customFormat="1" ht="38.25">
      <c r="A13" s="36">
        <v>3</v>
      </c>
      <c r="B13" s="52" t="s">
        <v>249</v>
      </c>
      <c r="C13" s="38">
        <f>E13</f>
        <v>30500</v>
      </c>
      <c r="D13" s="53"/>
      <c r="E13" s="54">
        <v>30500</v>
      </c>
      <c r="F13" s="53"/>
      <c r="G13" s="53"/>
      <c r="H13" s="53"/>
      <c r="I13" s="132"/>
      <c r="J13" s="133" t="s">
        <v>250</v>
      </c>
      <c r="K13" s="30"/>
    </row>
    <row r="14" spans="1:11" s="31" customFormat="1" ht="20.25" customHeight="1" thickBot="1">
      <c r="A14" s="36">
        <v>4</v>
      </c>
      <c r="B14" s="37" t="s">
        <v>192</v>
      </c>
      <c r="C14" s="38">
        <f>SUM(D14,E14,F14,G14,I14)</f>
        <v>40000</v>
      </c>
      <c r="D14" s="38"/>
      <c r="E14" s="38">
        <v>40000</v>
      </c>
      <c r="F14" s="38"/>
      <c r="G14" s="38"/>
      <c r="H14" s="38"/>
      <c r="I14" s="179" t="s">
        <v>193</v>
      </c>
      <c r="J14" s="182" t="s">
        <v>194</v>
      </c>
      <c r="K14" s="30"/>
    </row>
    <row r="15" spans="1:11" s="31" customFormat="1" ht="20.25" customHeight="1" thickBot="1">
      <c r="A15" s="36">
        <v>5</v>
      </c>
      <c r="B15" s="37" t="s">
        <v>195</v>
      </c>
      <c r="C15" s="38">
        <f>SUM(D15,E15,F15,G15,I15)</f>
        <v>60000</v>
      </c>
      <c r="D15" s="38"/>
      <c r="E15" s="38">
        <v>60000</v>
      </c>
      <c r="F15" s="38"/>
      <c r="G15" s="38"/>
      <c r="H15" s="38"/>
      <c r="I15" s="180"/>
      <c r="J15" s="183"/>
      <c r="K15" s="30"/>
    </row>
    <row r="16" spans="1:11" s="31" customFormat="1" ht="20.25" customHeight="1" thickBot="1">
      <c r="A16" s="36">
        <v>6</v>
      </c>
      <c r="B16" s="41" t="s">
        <v>196</v>
      </c>
      <c r="C16" s="38">
        <f>SUM(D16,E16,F16,G16,I16)</f>
        <v>7000</v>
      </c>
      <c r="D16" s="38"/>
      <c r="E16" s="38">
        <v>7000</v>
      </c>
      <c r="F16" s="38"/>
      <c r="G16" s="38"/>
      <c r="H16" s="38"/>
      <c r="I16" s="181"/>
      <c r="J16" s="184"/>
      <c r="K16" s="30"/>
    </row>
    <row r="17" spans="1:11" s="31" customFormat="1" ht="18" customHeight="1" thickBot="1">
      <c r="A17" s="144" t="s">
        <v>197</v>
      </c>
      <c r="B17" s="144"/>
      <c r="C17" s="27">
        <f>C18</f>
        <v>380196</v>
      </c>
      <c r="D17" s="27">
        <f>D18</f>
        <v>0</v>
      </c>
      <c r="E17" s="27">
        <f>E18</f>
        <v>68304</v>
      </c>
      <c r="F17" s="27">
        <f>F18</f>
        <v>120000</v>
      </c>
      <c r="G17" s="27">
        <f>G18</f>
        <v>191892</v>
      </c>
      <c r="H17" s="27" t="e">
        <f>H18+#REF!</f>
        <v>#REF!</v>
      </c>
      <c r="I17" s="28"/>
      <c r="J17" s="46"/>
      <c r="K17" s="30"/>
    </row>
    <row r="18" spans="1:11" s="31" customFormat="1" ht="20.25" customHeight="1" thickBot="1">
      <c r="A18" s="188" t="s">
        <v>198</v>
      </c>
      <c r="B18" s="188"/>
      <c r="C18" s="33">
        <f>SUM(C19:C23)</f>
        <v>380196</v>
      </c>
      <c r="D18" s="33">
        <f>SUM(D19:D23)</f>
        <v>0</v>
      </c>
      <c r="E18" s="33">
        <f>SUM(E19:E23)</f>
        <v>68304</v>
      </c>
      <c r="F18" s="33">
        <f>SUM(F19:F23)</f>
        <v>120000</v>
      </c>
      <c r="G18" s="33">
        <f>SUM(G19:G23)</f>
        <v>191892</v>
      </c>
      <c r="H18" s="33">
        <f>SUM(H21:H23)</f>
        <v>0</v>
      </c>
      <c r="I18" s="34"/>
      <c r="J18" s="35"/>
      <c r="K18" s="30"/>
    </row>
    <row r="19" spans="1:11" s="45" customFormat="1" ht="21" customHeight="1" thickTop="1">
      <c r="A19" s="47">
        <v>7</v>
      </c>
      <c r="B19" s="48" t="s">
        <v>199</v>
      </c>
      <c r="C19" s="42">
        <f>SUM(D19,E19,F19,G19,J6)</f>
        <v>222865</v>
      </c>
      <c r="D19" s="49"/>
      <c r="E19" s="50">
        <v>30973</v>
      </c>
      <c r="F19" s="50"/>
      <c r="G19" s="50">
        <v>191892</v>
      </c>
      <c r="H19" s="50"/>
      <c r="I19" s="51" t="s">
        <v>200</v>
      </c>
      <c r="J19" s="172" t="s">
        <v>189</v>
      </c>
      <c r="K19" s="44"/>
    </row>
    <row r="20" spans="1:11" s="45" customFormat="1" ht="21" customHeight="1">
      <c r="A20" s="47">
        <v>8</v>
      </c>
      <c r="B20" s="48" t="s">
        <v>201</v>
      </c>
      <c r="C20" s="42">
        <f>SUM(D20,E20,F20,G20,J7)</f>
        <v>126600</v>
      </c>
      <c r="D20" s="49"/>
      <c r="E20" s="50">
        <f>4200+2400</f>
        <v>6600</v>
      </c>
      <c r="F20" s="50">
        <v>120000</v>
      </c>
      <c r="G20" s="50"/>
      <c r="H20" s="50"/>
      <c r="I20" s="50"/>
      <c r="J20" s="147"/>
      <c r="K20" s="44"/>
    </row>
    <row r="21" spans="1:11" s="31" customFormat="1" ht="21.75" customHeight="1">
      <c r="A21" s="36">
        <v>9</v>
      </c>
      <c r="B21" s="52" t="s">
        <v>202</v>
      </c>
      <c r="C21" s="38">
        <f>SUM(D21,E21,F21,G21,J11)</f>
        <v>3500</v>
      </c>
      <c r="D21" s="53"/>
      <c r="E21" s="54">
        <v>3500</v>
      </c>
      <c r="F21" s="53"/>
      <c r="G21" s="53"/>
      <c r="H21" s="53"/>
      <c r="I21" s="55"/>
      <c r="J21" s="147"/>
      <c r="K21" s="30"/>
    </row>
    <row r="22" spans="1:11" s="45" customFormat="1" ht="29.25" customHeight="1">
      <c r="A22" s="47">
        <v>10</v>
      </c>
      <c r="B22" s="48" t="s">
        <v>203</v>
      </c>
      <c r="C22" s="42">
        <f>E22</f>
        <v>10000</v>
      </c>
      <c r="D22" s="49"/>
      <c r="E22" s="50">
        <v>10000</v>
      </c>
      <c r="F22" s="50"/>
      <c r="G22" s="50"/>
      <c r="H22" s="50"/>
      <c r="I22" s="50"/>
      <c r="J22" s="147"/>
      <c r="K22" s="44"/>
    </row>
    <row r="23" spans="1:11" s="31" customFormat="1" ht="29.25" customHeight="1" thickBot="1">
      <c r="A23" s="36">
        <v>11</v>
      </c>
      <c r="B23" s="52" t="s">
        <v>204</v>
      </c>
      <c r="C23" s="38">
        <f>E23</f>
        <v>17231</v>
      </c>
      <c r="D23" s="53"/>
      <c r="E23" s="54">
        <v>17231</v>
      </c>
      <c r="F23" s="53"/>
      <c r="G23" s="53"/>
      <c r="H23" s="53"/>
      <c r="I23" s="55"/>
      <c r="J23" s="147"/>
      <c r="K23" s="30"/>
    </row>
    <row r="24" spans="1:11" s="31" customFormat="1" ht="23.25" customHeight="1" thickBot="1">
      <c r="A24" s="144" t="s">
        <v>205</v>
      </c>
      <c r="B24" s="144"/>
      <c r="C24" s="27">
        <f aca="true" t="shared" si="1" ref="C24:H24">C25</f>
        <v>2000</v>
      </c>
      <c r="D24" s="27">
        <f t="shared" si="1"/>
        <v>0</v>
      </c>
      <c r="E24" s="28">
        <f t="shared" si="1"/>
        <v>2000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8"/>
      <c r="J24" s="29"/>
      <c r="K24" s="30"/>
    </row>
    <row r="25" spans="1:11" s="31" customFormat="1" ht="24.75" customHeight="1" thickBot="1">
      <c r="A25" s="188" t="s">
        <v>206</v>
      </c>
      <c r="B25" s="188"/>
      <c r="C25" s="33">
        <f aca="true" t="shared" si="2" ref="C25:H25">SUM(C26:C26)</f>
        <v>2000</v>
      </c>
      <c r="D25" s="33">
        <f t="shared" si="2"/>
        <v>0</v>
      </c>
      <c r="E25" s="33">
        <f t="shared" si="2"/>
        <v>2000</v>
      </c>
      <c r="F25" s="33">
        <f t="shared" si="2"/>
        <v>0</v>
      </c>
      <c r="G25" s="33">
        <f t="shared" si="2"/>
        <v>0</v>
      </c>
      <c r="H25" s="33">
        <f t="shared" si="2"/>
        <v>0</v>
      </c>
      <c r="I25" s="34"/>
      <c r="J25" s="35"/>
      <c r="K25" s="30"/>
    </row>
    <row r="26" spans="1:11" s="31" customFormat="1" ht="27" thickBot="1" thickTop="1">
      <c r="A26" s="60">
        <v>12</v>
      </c>
      <c r="B26" s="56" t="s">
        <v>207</v>
      </c>
      <c r="C26" s="57">
        <f>E26</f>
        <v>2000</v>
      </c>
      <c r="D26" s="57"/>
      <c r="E26" s="58">
        <v>2000</v>
      </c>
      <c r="F26" s="57"/>
      <c r="G26" s="57"/>
      <c r="H26" s="58"/>
      <c r="I26" s="58"/>
      <c r="J26" s="59" t="s">
        <v>189</v>
      </c>
      <c r="K26" s="30"/>
    </row>
    <row r="27" spans="1:11" s="31" customFormat="1" ht="31.5" customHeight="1" thickBot="1">
      <c r="A27" s="144" t="s">
        <v>208</v>
      </c>
      <c r="B27" s="144"/>
      <c r="C27" s="27">
        <f>C28+C30</f>
        <v>13700</v>
      </c>
      <c r="D27" s="27">
        <f>D28</f>
        <v>0</v>
      </c>
      <c r="E27" s="28">
        <f>E28+E30</f>
        <v>13700</v>
      </c>
      <c r="F27" s="27">
        <f>F28</f>
        <v>0</v>
      </c>
      <c r="G27" s="27">
        <f>G28</f>
        <v>0</v>
      </c>
      <c r="H27" s="27">
        <f>H28</f>
        <v>0</v>
      </c>
      <c r="I27" s="28"/>
      <c r="J27" s="29"/>
      <c r="K27" s="30"/>
    </row>
    <row r="28" spans="1:11" s="31" customFormat="1" ht="19.5" customHeight="1" thickBot="1">
      <c r="A28" s="188" t="s">
        <v>209</v>
      </c>
      <c r="B28" s="188"/>
      <c r="C28" s="33">
        <f aca="true" t="shared" si="3" ref="C28:H28">SUM(C29:C29)</f>
        <v>3700</v>
      </c>
      <c r="D28" s="33">
        <f t="shared" si="3"/>
        <v>0</v>
      </c>
      <c r="E28" s="33">
        <f t="shared" si="3"/>
        <v>3700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4"/>
      <c r="J28" s="35"/>
      <c r="K28" s="30"/>
    </row>
    <row r="29" spans="1:11" s="31" customFormat="1" ht="22.5" customHeight="1" thickBot="1" thickTop="1">
      <c r="A29" s="60">
        <v>13</v>
      </c>
      <c r="B29" s="56" t="s">
        <v>210</v>
      </c>
      <c r="C29" s="57">
        <f>SUM(D29,E29,F29,G29,J28)</f>
        <v>3700</v>
      </c>
      <c r="D29" s="57"/>
      <c r="E29" s="58">
        <v>3700</v>
      </c>
      <c r="F29" s="57"/>
      <c r="G29" s="57"/>
      <c r="H29" s="58"/>
      <c r="I29" s="58"/>
      <c r="J29" s="59" t="s">
        <v>189</v>
      </c>
      <c r="K29" s="30"/>
    </row>
    <row r="30" spans="1:11" s="31" customFormat="1" ht="31.5" customHeight="1" thickBot="1">
      <c r="A30" s="188" t="s">
        <v>211</v>
      </c>
      <c r="B30" s="188"/>
      <c r="C30" s="33">
        <f aca="true" t="shared" si="4" ref="C30:H30">SUM(C31:C31)</f>
        <v>10000</v>
      </c>
      <c r="D30" s="33">
        <f t="shared" si="4"/>
        <v>0</v>
      </c>
      <c r="E30" s="33">
        <f t="shared" si="4"/>
        <v>10000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4"/>
      <c r="J30" s="35"/>
      <c r="K30" s="30"/>
    </row>
    <row r="31" spans="1:11" s="31" customFormat="1" ht="27" thickBot="1" thickTop="1">
      <c r="A31" s="60">
        <v>14</v>
      </c>
      <c r="B31" s="56" t="s">
        <v>212</v>
      </c>
      <c r="C31" s="57">
        <f>SUM(D31,E31,F31,G31,J30)</f>
        <v>10000</v>
      </c>
      <c r="D31" s="57"/>
      <c r="E31" s="58">
        <v>10000</v>
      </c>
      <c r="F31" s="57"/>
      <c r="G31" s="57"/>
      <c r="H31" s="58"/>
      <c r="I31" s="58"/>
      <c r="J31" s="59" t="s">
        <v>189</v>
      </c>
      <c r="K31" s="30"/>
    </row>
    <row r="32" spans="1:11" s="64" customFormat="1" ht="12.75" customHeight="1" hidden="1" thickBot="1">
      <c r="A32" s="189" t="s">
        <v>213</v>
      </c>
      <c r="B32" s="189"/>
      <c r="C32" s="61">
        <f aca="true" t="shared" si="5" ref="C32:I32">C33</f>
        <v>0</v>
      </c>
      <c r="D32" s="61">
        <f t="shared" si="5"/>
        <v>0</v>
      </c>
      <c r="E32" s="61">
        <f t="shared" si="5"/>
        <v>0</v>
      </c>
      <c r="F32" s="61">
        <f t="shared" si="5"/>
        <v>0</v>
      </c>
      <c r="G32" s="61">
        <f t="shared" si="5"/>
        <v>0</v>
      </c>
      <c r="H32" s="61">
        <f t="shared" si="5"/>
        <v>0</v>
      </c>
      <c r="I32" s="61">
        <f t="shared" si="5"/>
        <v>0</v>
      </c>
      <c r="J32" s="62"/>
      <c r="K32" s="63"/>
    </row>
    <row r="33" spans="1:11" s="64" customFormat="1" ht="12.75" customHeight="1" hidden="1" thickBot="1">
      <c r="A33" s="141" t="s">
        <v>214</v>
      </c>
      <c r="B33" s="141"/>
      <c r="C33" s="65">
        <f aca="true" t="shared" si="6" ref="C33:I33">C34+C42+C43</f>
        <v>0</v>
      </c>
      <c r="D33" s="65">
        <f t="shared" si="6"/>
        <v>0</v>
      </c>
      <c r="E33" s="65">
        <f t="shared" si="6"/>
        <v>0</v>
      </c>
      <c r="F33" s="65">
        <f t="shared" si="6"/>
        <v>0</v>
      </c>
      <c r="G33" s="65">
        <f t="shared" si="6"/>
        <v>0</v>
      </c>
      <c r="H33" s="65">
        <f t="shared" si="6"/>
        <v>0</v>
      </c>
      <c r="I33" s="65">
        <f t="shared" si="6"/>
        <v>0</v>
      </c>
      <c r="J33" s="66"/>
      <c r="K33" s="63"/>
    </row>
    <row r="34" spans="1:11" s="31" customFormat="1" ht="12.75" customHeight="1" hidden="1" thickBot="1" thickTop="1">
      <c r="A34" s="67">
        <v>10</v>
      </c>
      <c r="B34" s="68" t="s">
        <v>215</v>
      </c>
      <c r="C34" s="69">
        <f>SUM(D34,E34,F34,G34,J34)</f>
        <v>0</v>
      </c>
      <c r="D34" s="69"/>
      <c r="E34" s="69"/>
      <c r="F34" s="69"/>
      <c r="G34" s="69"/>
      <c r="H34" s="69"/>
      <c r="I34" s="70"/>
      <c r="J34" s="190" t="s">
        <v>189</v>
      </c>
      <c r="K34" s="30"/>
    </row>
    <row r="35" spans="1:11" s="12" customFormat="1" ht="12.75" customHeight="1" hidden="1" thickBot="1" thickTop="1">
      <c r="A35" s="71"/>
      <c r="B35" s="72"/>
      <c r="C35" s="71"/>
      <c r="D35" s="71"/>
      <c r="E35" s="71"/>
      <c r="F35" s="71"/>
      <c r="G35" s="71"/>
      <c r="H35" s="71"/>
      <c r="I35" s="71"/>
      <c r="J35" s="190"/>
      <c r="K35" s="15"/>
    </row>
    <row r="36" spans="1:11" s="17" customFormat="1" ht="12.75" customHeight="1" hidden="1" thickBot="1" thickTop="1">
      <c r="A36" s="146" t="s">
        <v>173</v>
      </c>
      <c r="B36" s="173" t="s">
        <v>174</v>
      </c>
      <c r="C36" s="173" t="s">
        <v>216</v>
      </c>
      <c r="D36" s="174"/>
      <c r="E36" s="174"/>
      <c r="F36" s="174"/>
      <c r="G36" s="174"/>
      <c r="H36" s="16"/>
      <c r="I36" s="16"/>
      <c r="J36" s="190"/>
      <c r="K36" s="15"/>
    </row>
    <row r="37" spans="1:11" s="17" customFormat="1" ht="12.75" customHeight="1" hidden="1" thickBot="1" thickTop="1">
      <c r="A37" s="146"/>
      <c r="B37" s="173"/>
      <c r="C37" s="173"/>
      <c r="D37" s="191"/>
      <c r="E37" s="177"/>
      <c r="F37" s="177"/>
      <c r="G37" s="177"/>
      <c r="H37" s="18"/>
      <c r="I37" s="18"/>
      <c r="J37" s="190"/>
      <c r="K37" s="15"/>
    </row>
    <row r="38" spans="1:11" s="17" customFormat="1" ht="12.75" customHeight="1" hidden="1" thickBot="1" thickTop="1">
      <c r="A38" s="146"/>
      <c r="B38" s="173"/>
      <c r="C38" s="173"/>
      <c r="D38" s="191"/>
      <c r="E38" s="185"/>
      <c r="F38" s="185"/>
      <c r="G38" s="185"/>
      <c r="H38" s="19" t="s">
        <v>183</v>
      </c>
      <c r="I38" s="187" t="s">
        <v>184</v>
      </c>
      <c r="J38" s="190"/>
      <c r="K38" s="15"/>
    </row>
    <row r="39" spans="1:11" s="17" customFormat="1" ht="12.75" customHeight="1" hidden="1" thickBot="1" thickTop="1">
      <c r="A39" s="146"/>
      <c r="B39" s="173"/>
      <c r="C39" s="173"/>
      <c r="D39" s="191"/>
      <c r="E39" s="185"/>
      <c r="F39" s="185"/>
      <c r="G39" s="185"/>
      <c r="H39" s="20"/>
      <c r="I39" s="187"/>
      <c r="J39" s="190"/>
      <c r="K39" s="15"/>
    </row>
    <row r="40" spans="1:11" s="17" customFormat="1" ht="12.75" customHeight="1" hidden="1" thickBot="1" thickTop="1">
      <c r="A40" s="146"/>
      <c r="B40" s="173"/>
      <c r="C40" s="173"/>
      <c r="D40" s="191"/>
      <c r="E40" s="185"/>
      <c r="F40" s="185"/>
      <c r="G40" s="185"/>
      <c r="H40" s="20"/>
      <c r="I40" s="187"/>
      <c r="J40" s="190"/>
      <c r="K40" s="15"/>
    </row>
    <row r="41" spans="1:11" s="26" customFormat="1" ht="12.75" customHeight="1" hidden="1" thickBot="1" thickTop="1">
      <c r="A41" s="73">
        <v>1</v>
      </c>
      <c r="B41" s="74">
        <v>2</v>
      </c>
      <c r="C41" s="74">
        <v>5</v>
      </c>
      <c r="D41" s="74"/>
      <c r="E41" s="75"/>
      <c r="F41" s="75"/>
      <c r="G41" s="75"/>
      <c r="H41" s="75">
        <v>10</v>
      </c>
      <c r="I41" s="75">
        <v>10</v>
      </c>
      <c r="J41" s="190"/>
      <c r="K41" s="25"/>
    </row>
    <row r="42" spans="1:11" s="31" customFormat="1" ht="12.75" customHeight="1" hidden="1" thickBot="1" thickTop="1">
      <c r="A42" s="76">
        <v>11</v>
      </c>
      <c r="B42" s="77" t="s">
        <v>217</v>
      </c>
      <c r="C42" s="53">
        <f>SUM(D42,E42,F42,G42,J42)</f>
        <v>0</v>
      </c>
      <c r="D42" s="53"/>
      <c r="E42" s="53"/>
      <c r="F42" s="53"/>
      <c r="G42" s="53"/>
      <c r="H42" s="53"/>
      <c r="I42" s="78"/>
      <c r="J42" s="190"/>
      <c r="K42" s="30"/>
    </row>
    <row r="43" spans="1:11" s="31" customFormat="1" ht="12.75" customHeight="1" hidden="1" thickBot="1" thickTop="1">
      <c r="A43" s="79">
        <v>12</v>
      </c>
      <c r="B43" s="77" t="s">
        <v>218</v>
      </c>
      <c r="C43" s="53">
        <f>SUM(D43,E43,F43,G43,J43)</f>
        <v>0</v>
      </c>
      <c r="D43" s="38"/>
      <c r="E43" s="38"/>
      <c r="F43" s="38"/>
      <c r="G43" s="38"/>
      <c r="H43" s="38"/>
      <c r="I43" s="80"/>
      <c r="J43" s="190"/>
      <c r="K43" s="30"/>
    </row>
    <row r="44" spans="1:11" s="31" customFormat="1" ht="12.75" customHeight="1" hidden="1" thickBot="1">
      <c r="A44" s="144" t="s">
        <v>219</v>
      </c>
      <c r="B44" s="144"/>
      <c r="C44" s="27">
        <f aca="true" t="shared" si="7" ref="C44:H44">C45</f>
        <v>0</v>
      </c>
      <c r="D44" s="27">
        <f t="shared" si="7"/>
        <v>0</v>
      </c>
      <c r="E44" s="28">
        <f t="shared" si="7"/>
        <v>0</v>
      </c>
      <c r="F44" s="27">
        <f t="shared" si="7"/>
        <v>0</v>
      </c>
      <c r="G44" s="27">
        <f t="shared" si="7"/>
        <v>0</v>
      </c>
      <c r="H44" s="27">
        <f t="shared" si="7"/>
        <v>0</v>
      </c>
      <c r="I44" s="28"/>
      <c r="J44" s="29"/>
      <c r="K44" s="30"/>
    </row>
    <row r="45" spans="1:11" s="31" customFormat="1" ht="12.75" customHeight="1" hidden="1" thickBot="1">
      <c r="A45" s="188" t="s">
        <v>220</v>
      </c>
      <c r="B45" s="188"/>
      <c r="C45" s="33">
        <f aca="true" t="shared" si="8" ref="C45:H45">SUM(C46:C46)</f>
        <v>0</v>
      </c>
      <c r="D45" s="33">
        <f t="shared" si="8"/>
        <v>0</v>
      </c>
      <c r="E45" s="33">
        <f t="shared" si="8"/>
        <v>0</v>
      </c>
      <c r="F45" s="33">
        <f t="shared" si="8"/>
        <v>0</v>
      </c>
      <c r="G45" s="33">
        <f t="shared" si="8"/>
        <v>0</v>
      </c>
      <c r="H45" s="33">
        <f t="shared" si="8"/>
        <v>0</v>
      </c>
      <c r="I45" s="34"/>
      <c r="J45" s="35"/>
      <c r="K45" s="30"/>
    </row>
    <row r="46" spans="1:11" s="31" customFormat="1" ht="12.75" customHeight="1" hidden="1" thickBot="1">
      <c r="A46" s="81">
        <v>13</v>
      </c>
      <c r="B46" s="82" t="s">
        <v>221</v>
      </c>
      <c r="C46" s="83">
        <f>SUM(D46,E46,F46,G46,J46)</f>
        <v>0</v>
      </c>
      <c r="D46" s="83"/>
      <c r="E46" s="84"/>
      <c r="F46" s="83"/>
      <c r="G46" s="83"/>
      <c r="H46" s="84"/>
      <c r="I46" s="85"/>
      <c r="J46" s="59" t="s">
        <v>189</v>
      </c>
      <c r="K46" s="30"/>
    </row>
    <row r="47" spans="1:11" s="31" customFormat="1" ht="33" customHeight="1" thickBot="1">
      <c r="A47" s="144" t="s">
        <v>222</v>
      </c>
      <c r="B47" s="144"/>
      <c r="C47" s="27">
        <f aca="true" t="shared" si="9" ref="C47:H47">C48+C50</f>
        <v>21981</v>
      </c>
      <c r="D47" s="27">
        <f t="shared" si="9"/>
        <v>0</v>
      </c>
      <c r="E47" s="27">
        <f t="shared" si="9"/>
        <v>21981</v>
      </c>
      <c r="F47" s="27">
        <f t="shared" si="9"/>
        <v>0</v>
      </c>
      <c r="G47" s="27">
        <f t="shared" si="9"/>
        <v>0</v>
      </c>
      <c r="H47" s="27">
        <f t="shared" si="9"/>
        <v>0</v>
      </c>
      <c r="I47" s="27"/>
      <c r="J47" s="86"/>
      <c r="K47" s="30"/>
    </row>
    <row r="48" spans="1:11" s="45" customFormat="1" ht="22.5" customHeight="1" thickBot="1">
      <c r="A48" s="195" t="s">
        <v>223</v>
      </c>
      <c r="B48" s="196"/>
      <c r="C48" s="87">
        <f>C49</f>
        <v>7981</v>
      </c>
      <c r="D48" s="87">
        <f>D49</f>
        <v>0</v>
      </c>
      <c r="E48" s="87">
        <f>E49</f>
        <v>7981</v>
      </c>
      <c r="F48" s="87">
        <f>F49</f>
        <v>0</v>
      </c>
      <c r="G48" s="87">
        <f>G49</f>
        <v>0</v>
      </c>
      <c r="H48" s="87"/>
      <c r="I48" s="136"/>
      <c r="J48" s="136"/>
      <c r="K48" s="44"/>
    </row>
    <row r="49" spans="1:13" s="45" customFormat="1" ht="36" customHeight="1" thickBot="1" thickTop="1">
      <c r="A49" s="88">
        <v>15</v>
      </c>
      <c r="B49" s="89" t="s">
        <v>224</v>
      </c>
      <c r="C49" s="90">
        <f>SUM(D49,E49,F49,G49)</f>
        <v>7981</v>
      </c>
      <c r="D49" s="50"/>
      <c r="E49" s="91">
        <v>7981</v>
      </c>
      <c r="F49" s="50"/>
      <c r="G49" s="50"/>
      <c r="H49" s="90">
        <v>26400</v>
      </c>
      <c r="I49" s="92" t="s">
        <v>193</v>
      </c>
      <c r="J49" s="134" t="s">
        <v>194</v>
      </c>
      <c r="K49" s="44"/>
      <c r="M49" s="135"/>
    </row>
    <row r="50" spans="1:11" s="31" customFormat="1" ht="22.5" customHeight="1" thickBot="1">
      <c r="A50" s="194" t="s">
        <v>225</v>
      </c>
      <c r="B50" s="194"/>
      <c r="C50" s="32">
        <f>SUM(C51:C52)</f>
        <v>14000</v>
      </c>
      <c r="D50" s="32">
        <f>SUM(D51:D52)</f>
        <v>0</v>
      </c>
      <c r="E50" s="32">
        <f>SUM(E51:E52)</f>
        <v>14000</v>
      </c>
      <c r="F50" s="32">
        <f>F51</f>
        <v>0</v>
      </c>
      <c r="G50" s="32">
        <f>G51</f>
        <v>0</v>
      </c>
      <c r="H50" s="32"/>
      <c r="I50" s="93"/>
      <c r="J50" s="137"/>
      <c r="K50" s="30"/>
    </row>
    <row r="51" spans="1:11" s="31" customFormat="1" ht="27" customHeight="1" thickTop="1">
      <c r="A51" s="36">
        <v>16</v>
      </c>
      <c r="B51" s="37" t="s">
        <v>226</v>
      </c>
      <c r="C51" s="53">
        <f>SUM(D51,E51,F51,G51)</f>
        <v>5500</v>
      </c>
      <c r="D51" s="53"/>
      <c r="E51" s="54">
        <v>5500</v>
      </c>
      <c r="F51" s="53"/>
      <c r="G51" s="53"/>
      <c r="H51" s="53">
        <v>26400</v>
      </c>
      <c r="I51" s="100"/>
      <c r="J51" s="202" t="s">
        <v>189</v>
      </c>
      <c r="K51" s="30"/>
    </row>
    <row r="52" spans="1:11" s="31" customFormat="1" ht="27" customHeight="1" thickBot="1">
      <c r="A52" s="101">
        <v>17</v>
      </c>
      <c r="B52" s="102" t="s">
        <v>227</v>
      </c>
      <c r="C52" s="103">
        <f>SUM(D52,E52,F52,G52)</f>
        <v>8500</v>
      </c>
      <c r="D52" s="103"/>
      <c r="E52" s="104">
        <v>8500</v>
      </c>
      <c r="F52" s="103"/>
      <c r="G52" s="103"/>
      <c r="H52" s="103">
        <v>26400</v>
      </c>
      <c r="I52" s="105"/>
      <c r="J52" s="202"/>
      <c r="K52" s="30"/>
    </row>
    <row r="53" spans="1:11" s="64" customFormat="1" ht="27" customHeight="1" thickBot="1">
      <c r="A53" s="197" t="s">
        <v>228</v>
      </c>
      <c r="B53" s="198"/>
      <c r="C53" s="106">
        <f>C54+C72+C63</f>
        <v>381410</v>
      </c>
      <c r="D53" s="106">
        <f>D54+D72+D63</f>
        <v>161952</v>
      </c>
      <c r="E53" s="106">
        <f>E54+E72+E63</f>
        <v>107458</v>
      </c>
      <c r="F53" s="106">
        <f>F54+F72+F63</f>
        <v>112000</v>
      </c>
      <c r="G53" s="106">
        <f>G54+G72+G63</f>
        <v>0</v>
      </c>
      <c r="H53" s="106">
        <f>H54</f>
        <v>0</v>
      </c>
      <c r="I53" s="106">
        <f>I54</f>
        <v>0</v>
      </c>
      <c r="J53" s="107"/>
      <c r="K53" s="63"/>
    </row>
    <row r="54" spans="1:11" s="64" customFormat="1" ht="18.75" customHeight="1" thickBot="1">
      <c r="A54" s="199" t="s">
        <v>229</v>
      </c>
      <c r="B54" s="199"/>
      <c r="C54" s="108">
        <f aca="true" t="shared" si="10" ref="C54:I54">SUM(C55:C62)</f>
        <v>88264</v>
      </c>
      <c r="D54" s="108">
        <f t="shared" si="10"/>
        <v>0</v>
      </c>
      <c r="E54" s="108">
        <f t="shared" si="10"/>
        <v>88264</v>
      </c>
      <c r="F54" s="108">
        <f t="shared" si="10"/>
        <v>0</v>
      </c>
      <c r="G54" s="108">
        <f t="shared" si="10"/>
        <v>0</v>
      </c>
      <c r="H54" s="108">
        <f t="shared" si="10"/>
        <v>0</v>
      </c>
      <c r="I54" s="108">
        <f t="shared" si="10"/>
        <v>0</v>
      </c>
      <c r="J54" s="109"/>
      <c r="K54" s="63"/>
    </row>
    <row r="55" spans="1:11" s="45" customFormat="1" ht="29.25" customHeight="1" thickTop="1">
      <c r="A55" s="40">
        <v>18</v>
      </c>
      <c r="B55" s="41" t="s">
        <v>251</v>
      </c>
      <c r="C55" s="50">
        <f>E55</f>
        <v>8930</v>
      </c>
      <c r="D55" s="49"/>
      <c r="E55" s="42">
        <v>8930</v>
      </c>
      <c r="F55" s="42"/>
      <c r="G55" s="42"/>
      <c r="H55" s="42"/>
      <c r="I55" s="110"/>
      <c r="J55" s="172" t="s">
        <v>189</v>
      </c>
      <c r="K55" s="44"/>
    </row>
    <row r="56" spans="1:11" s="31" customFormat="1" ht="27.75" customHeight="1">
      <c r="A56" s="36">
        <v>19</v>
      </c>
      <c r="B56" s="37" t="s">
        <v>230</v>
      </c>
      <c r="C56" s="53">
        <f>SUM(D56,E56,F56,G56,J55)</f>
        <v>4000</v>
      </c>
      <c r="D56" s="53"/>
      <c r="E56" s="53">
        <v>4000</v>
      </c>
      <c r="F56" s="53"/>
      <c r="G56" s="53"/>
      <c r="H56" s="53"/>
      <c r="I56" s="78"/>
      <c r="J56" s="147"/>
      <c r="K56" s="30"/>
    </row>
    <row r="57" spans="1:11" s="31" customFormat="1" ht="24" customHeight="1">
      <c r="A57" s="111">
        <v>20</v>
      </c>
      <c r="B57" s="37" t="s">
        <v>231</v>
      </c>
      <c r="C57" s="53">
        <f>SUM(D57,E57,F57,G57,J57)</f>
        <v>34399</v>
      </c>
      <c r="D57" s="38"/>
      <c r="E57" s="38">
        <f>5599+13200+600+15000</f>
        <v>34399</v>
      </c>
      <c r="F57" s="38"/>
      <c r="G57" s="38"/>
      <c r="H57" s="38"/>
      <c r="I57" s="80"/>
      <c r="J57" s="147"/>
      <c r="K57" s="30"/>
    </row>
    <row r="58" spans="1:11" s="31" customFormat="1" ht="29.25" customHeight="1">
      <c r="A58" s="36">
        <v>21</v>
      </c>
      <c r="B58" s="37" t="s">
        <v>232</v>
      </c>
      <c r="C58" s="53">
        <f>SUM(D58,E58,F58,G58,J58)</f>
        <v>5400</v>
      </c>
      <c r="D58" s="38"/>
      <c r="E58" s="38">
        <v>5400</v>
      </c>
      <c r="F58" s="38"/>
      <c r="G58" s="38"/>
      <c r="H58" s="38"/>
      <c r="I58" s="112"/>
      <c r="J58" s="147"/>
      <c r="K58" s="30"/>
    </row>
    <row r="59" spans="1:11" s="31" customFormat="1" ht="29.25" customHeight="1">
      <c r="A59" s="111">
        <v>22</v>
      </c>
      <c r="B59" s="37" t="s">
        <v>233</v>
      </c>
      <c r="C59" s="53">
        <f>SUM(D59,E59,F59,G59,J59)</f>
        <v>18200</v>
      </c>
      <c r="D59" s="53"/>
      <c r="E59" s="53">
        <v>18200</v>
      </c>
      <c r="F59" s="53"/>
      <c r="G59" s="53"/>
      <c r="H59" s="53"/>
      <c r="I59" s="78"/>
      <c r="J59" s="147"/>
      <c r="K59" s="30"/>
    </row>
    <row r="60" spans="1:11" s="31" customFormat="1" ht="27.75" customHeight="1">
      <c r="A60" s="36">
        <v>23</v>
      </c>
      <c r="B60" s="37" t="s">
        <v>234</v>
      </c>
      <c r="C60" s="53">
        <f>SUM(D60,E60,F60,G60,J60)</f>
        <v>7240</v>
      </c>
      <c r="D60" s="53"/>
      <c r="E60" s="53">
        <v>7240</v>
      </c>
      <c r="F60" s="53"/>
      <c r="G60" s="53"/>
      <c r="H60" s="53"/>
      <c r="I60" s="78"/>
      <c r="J60" s="147"/>
      <c r="K60" s="30"/>
    </row>
    <row r="61" spans="1:11" s="31" customFormat="1" ht="27.75" customHeight="1">
      <c r="A61" s="111">
        <v>24</v>
      </c>
      <c r="B61" s="37" t="s">
        <v>235</v>
      </c>
      <c r="C61" s="53">
        <f>SUM(D61,E61,F61,G61,J61)</f>
        <v>5095</v>
      </c>
      <c r="D61" s="53"/>
      <c r="E61" s="53">
        <v>5095</v>
      </c>
      <c r="F61" s="53"/>
      <c r="G61" s="53"/>
      <c r="H61" s="53"/>
      <c r="I61" s="78"/>
      <c r="J61" s="147"/>
      <c r="K61" s="30"/>
    </row>
    <row r="62" spans="1:11" s="45" customFormat="1" ht="24.75" customHeight="1" thickBot="1">
      <c r="A62" s="40">
        <v>25</v>
      </c>
      <c r="B62" s="41" t="s">
        <v>236</v>
      </c>
      <c r="C62" s="50">
        <f>E62</f>
        <v>5000</v>
      </c>
      <c r="D62" s="49"/>
      <c r="E62" s="42">
        <v>5000</v>
      </c>
      <c r="F62" s="42"/>
      <c r="G62" s="42"/>
      <c r="H62" s="42"/>
      <c r="I62" s="110"/>
      <c r="J62" s="148"/>
      <c r="K62" s="44"/>
    </row>
    <row r="63" spans="1:11" s="64" customFormat="1" ht="18.75" customHeight="1" thickBot="1">
      <c r="A63" s="140" t="s">
        <v>237</v>
      </c>
      <c r="B63" s="141"/>
      <c r="C63" s="65">
        <f aca="true" t="shared" si="11" ref="C63:H63">C64</f>
        <v>274446</v>
      </c>
      <c r="D63" s="65">
        <f t="shared" si="11"/>
        <v>161952</v>
      </c>
      <c r="E63" s="65">
        <f t="shared" si="11"/>
        <v>494</v>
      </c>
      <c r="F63" s="65">
        <f t="shared" si="11"/>
        <v>112000</v>
      </c>
      <c r="G63" s="65">
        <f t="shared" si="11"/>
        <v>0</v>
      </c>
      <c r="H63" s="65">
        <f t="shared" si="11"/>
        <v>0</v>
      </c>
      <c r="I63" s="65"/>
      <c r="J63" s="113"/>
      <c r="K63" s="63"/>
    </row>
    <row r="64" spans="1:11" s="64" customFormat="1" ht="36" customHeight="1" thickBot="1" thickTop="1">
      <c r="A64" s="114">
        <v>26</v>
      </c>
      <c r="B64" s="68" t="s">
        <v>238</v>
      </c>
      <c r="C64" s="53">
        <f>SUM(D64,E64,F64,G64,J64)</f>
        <v>274446</v>
      </c>
      <c r="D64" s="115">
        <v>161952</v>
      </c>
      <c r="E64" s="115">
        <v>494</v>
      </c>
      <c r="F64" s="115">
        <v>112000</v>
      </c>
      <c r="G64" s="116"/>
      <c r="H64" s="116"/>
      <c r="I64" s="92" t="s">
        <v>193</v>
      </c>
      <c r="J64" s="117" t="s">
        <v>239</v>
      </c>
      <c r="K64" s="63"/>
    </row>
    <row r="65" spans="2:11" s="12" customFormat="1" ht="12" customHeight="1" thickBot="1">
      <c r="B65" s="13"/>
      <c r="I65" s="71"/>
      <c r="J65" s="94"/>
      <c r="K65" s="15"/>
    </row>
    <row r="66" spans="1:11" s="17" customFormat="1" ht="14.25" customHeight="1" thickBot="1">
      <c r="A66" s="200" t="s">
        <v>173</v>
      </c>
      <c r="B66" s="192" t="s">
        <v>174</v>
      </c>
      <c r="C66" s="192" t="s">
        <v>175</v>
      </c>
      <c r="D66" s="193" t="s">
        <v>176</v>
      </c>
      <c r="E66" s="193"/>
      <c r="F66" s="193"/>
      <c r="G66" s="193"/>
      <c r="H66" s="95"/>
      <c r="I66" s="95"/>
      <c r="J66" s="203" t="s">
        <v>177</v>
      </c>
      <c r="K66" s="15"/>
    </row>
    <row r="67" spans="1:11" s="17" customFormat="1" ht="14.25" customHeight="1" thickBot="1">
      <c r="A67" s="201"/>
      <c r="B67" s="173"/>
      <c r="C67" s="173"/>
      <c r="D67" s="176" t="s">
        <v>178</v>
      </c>
      <c r="E67" s="177" t="s">
        <v>179</v>
      </c>
      <c r="F67" s="177"/>
      <c r="G67" s="177"/>
      <c r="H67" s="18"/>
      <c r="I67" s="18"/>
      <c r="J67" s="204"/>
      <c r="K67" s="15"/>
    </row>
    <row r="68" spans="1:11" s="17" customFormat="1" ht="14.25" customHeight="1" thickBot="1">
      <c r="A68" s="201"/>
      <c r="B68" s="173"/>
      <c r="C68" s="173"/>
      <c r="D68" s="176"/>
      <c r="E68" s="185" t="s">
        <v>180</v>
      </c>
      <c r="F68" s="185" t="s">
        <v>181</v>
      </c>
      <c r="G68" s="186" t="s">
        <v>182</v>
      </c>
      <c r="H68" s="19" t="s">
        <v>183</v>
      </c>
      <c r="I68" s="187" t="s">
        <v>184</v>
      </c>
      <c r="J68" s="204"/>
      <c r="K68" s="15"/>
    </row>
    <row r="69" spans="1:11" s="17" customFormat="1" ht="14.25" customHeight="1" thickBot="1">
      <c r="A69" s="201"/>
      <c r="B69" s="173"/>
      <c r="C69" s="173"/>
      <c r="D69" s="176"/>
      <c r="E69" s="185"/>
      <c r="F69" s="185"/>
      <c r="G69" s="186"/>
      <c r="H69" s="20"/>
      <c r="I69" s="187"/>
      <c r="J69" s="204"/>
      <c r="K69" s="15"/>
    </row>
    <row r="70" spans="1:11" s="17" customFormat="1" ht="15" customHeight="1">
      <c r="A70" s="201"/>
      <c r="B70" s="173"/>
      <c r="C70" s="173"/>
      <c r="D70" s="176"/>
      <c r="E70" s="185"/>
      <c r="F70" s="185"/>
      <c r="G70" s="186"/>
      <c r="H70" s="20"/>
      <c r="I70" s="187"/>
      <c r="J70" s="204"/>
      <c r="K70" s="15"/>
    </row>
    <row r="71" spans="1:11" s="26" customFormat="1" ht="10.5" customHeight="1" thickBot="1">
      <c r="A71" s="96">
        <v>1</v>
      </c>
      <c r="B71" s="22">
        <v>2</v>
      </c>
      <c r="C71" s="97">
        <v>5</v>
      </c>
      <c r="D71" s="97">
        <v>6</v>
      </c>
      <c r="E71" s="98">
        <v>7</v>
      </c>
      <c r="F71" s="98">
        <v>8</v>
      </c>
      <c r="G71" s="98">
        <v>9</v>
      </c>
      <c r="H71" s="98">
        <v>10</v>
      </c>
      <c r="I71" s="98">
        <v>10</v>
      </c>
      <c r="J71" s="99">
        <v>11</v>
      </c>
      <c r="K71" s="25"/>
    </row>
    <row r="72" spans="1:11" s="64" customFormat="1" ht="18.75" customHeight="1" thickBot="1">
      <c r="A72" s="140" t="s">
        <v>240</v>
      </c>
      <c r="B72" s="141"/>
      <c r="C72" s="65">
        <f aca="true" t="shared" si="12" ref="C72:I72">SUM(C73:C76)</f>
        <v>18700</v>
      </c>
      <c r="D72" s="65">
        <f t="shared" si="12"/>
        <v>0</v>
      </c>
      <c r="E72" s="65">
        <f t="shared" si="12"/>
        <v>18700</v>
      </c>
      <c r="F72" s="65">
        <f t="shared" si="12"/>
        <v>0</v>
      </c>
      <c r="G72" s="65">
        <f t="shared" si="12"/>
        <v>0</v>
      </c>
      <c r="H72" s="65">
        <f t="shared" si="12"/>
        <v>0</v>
      </c>
      <c r="I72" s="65">
        <f t="shared" si="12"/>
        <v>0</v>
      </c>
      <c r="J72" s="113"/>
      <c r="K72" s="63"/>
    </row>
    <row r="73" spans="1:11" s="64" customFormat="1" ht="26.25" customHeight="1" thickBot="1" thickTop="1">
      <c r="A73" s="114">
        <v>27</v>
      </c>
      <c r="B73" s="68" t="s">
        <v>241</v>
      </c>
      <c r="C73" s="53">
        <f>SUM(D73,E73,F73,G73,J73)</f>
        <v>4000</v>
      </c>
      <c r="D73" s="118"/>
      <c r="E73" s="115">
        <v>4000</v>
      </c>
      <c r="F73" s="118"/>
      <c r="G73" s="116"/>
      <c r="H73" s="116"/>
      <c r="I73" s="116"/>
      <c r="J73" s="142" t="s">
        <v>189</v>
      </c>
      <c r="K73" s="63"/>
    </row>
    <row r="74" spans="1:11" s="31" customFormat="1" ht="27.75" customHeight="1" thickBot="1" thickTop="1">
      <c r="A74" s="119">
        <v>28</v>
      </c>
      <c r="B74" s="77" t="s">
        <v>242</v>
      </c>
      <c r="C74" s="53">
        <f>SUM(D74,E74,F74,G74,J74)</f>
        <v>7000</v>
      </c>
      <c r="D74" s="53"/>
      <c r="E74" s="53">
        <v>7000</v>
      </c>
      <c r="F74" s="53"/>
      <c r="G74" s="53"/>
      <c r="H74" s="53"/>
      <c r="I74" s="78"/>
      <c r="J74" s="142"/>
      <c r="K74" s="30"/>
    </row>
    <row r="75" spans="1:11" s="31" customFormat="1" ht="27.75" customHeight="1" thickBot="1" thickTop="1">
      <c r="A75" s="119">
        <v>29</v>
      </c>
      <c r="B75" s="77" t="s">
        <v>243</v>
      </c>
      <c r="C75" s="53">
        <f>SUM(D75,E75,F75,G75,J75)</f>
        <v>4200</v>
      </c>
      <c r="D75" s="53"/>
      <c r="E75" s="53">
        <v>4200</v>
      </c>
      <c r="F75" s="53"/>
      <c r="G75" s="53"/>
      <c r="H75" s="53"/>
      <c r="I75" s="78"/>
      <c r="J75" s="142"/>
      <c r="K75" s="30"/>
    </row>
    <row r="76" spans="1:11" s="31" customFormat="1" ht="27.75" customHeight="1" thickBot="1" thickTop="1">
      <c r="A76" s="119">
        <v>30</v>
      </c>
      <c r="B76" s="77" t="s">
        <v>244</v>
      </c>
      <c r="C76" s="53">
        <f>SUM(D76,E76,F76,G76,J76)</f>
        <v>3500</v>
      </c>
      <c r="D76" s="53"/>
      <c r="E76" s="53">
        <f>5000-1500</f>
        <v>3500</v>
      </c>
      <c r="F76" s="53"/>
      <c r="G76" s="53"/>
      <c r="H76" s="53"/>
      <c r="I76" s="78"/>
      <c r="J76" s="142"/>
      <c r="K76" s="30"/>
    </row>
    <row r="77" spans="1:11" s="31" customFormat="1" ht="23.25" customHeight="1" thickBot="1">
      <c r="A77" s="143" t="s">
        <v>254</v>
      </c>
      <c r="B77" s="144"/>
      <c r="C77" s="27">
        <f>C78+C80</f>
        <v>16000</v>
      </c>
      <c r="D77" s="27">
        <f>D78+D80</f>
        <v>0</v>
      </c>
      <c r="E77" s="27">
        <f>E78+E80</f>
        <v>16000</v>
      </c>
      <c r="F77" s="27">
        <f>F78+F80</f>
        <v>0</v>
      </c>
      <c r="G77" s="27">
        <f>G78+G80</f>
        <v>0</v>
      </c>
      <c r="H77" s="27">
        <f aca="true" t="shared" si="13" ref="D77:H78">H78</f>
        <v>0</v>
      </c>
      <c r="I77" s="27"/>
      <c r="J77" s="120"/>
      <c r="K77" s="30"/>
    </row>
    <row r="78" spans="1:11" s="31" customFormat="1" ht="23.25" customHeight="1" thickBot="1">
      <c r="A78" s="170" t="s">
        <v>245</v>
      </c>
      <c r="B78" s="171"/>
      <c r="C78" s="33">
        <f>C79</f>
        <v>10000</v>
      </c>
      <c r="D78" s="33">
        <f t="shared" si="13"/>
        <v>0</v>
      </c>
      <c r="E78" s="33">
        <f t="shared" si="13"/>
        <v>10000</v>
      </c>
      <c r="F78" s="33">
        <f t="shared" si="13"/>
        <v>0</v>
      </c>
      <c r="G78" s="33">
        <f t="shared" si="13"/>
        <v>0</v>
      </c>
      <c r="H78" s="33">
        <f t="shared" si="13"/>
        <v>0</v>
      </c>
      <c r="I78" s="33"/>
      <c r="J78" s="138"/>
      <c r="K78" s="30"/>
    </row>
    <row r="79" spans="1:11" s="31" customFormat="1" ht="31.5" customHeight="1" thickBot="1" thickTop="1">
      <c r="A79" s="149">
        <v>31</v>
      </c>
      <c r="B79" s="150" t="s">
        <v>252</v>
      </c>
      <c r="C79" s="103">
        <f>SUM(D79,E79,F79,G79,J79)</f>
        <v>10000</v>
      </c>
      <c r="D79" s="103"/>
      <c r="E79" s="103">
        <v>10000</v>
      </c>
      <c r="F79" s="103"/>
      <c r="G79" s="103"/>
      <c r="H79" s="103"/>
      <c r="I79" s="151"/>
      <c r="J79" s="152" t="s">
        <v>189</v>
      </c>
      <c r="K79" s="30"/>
    </row>
    <row r="80" spans="1:11" s="31" customFormat="1" ht="23.25" customHeight="1" thickBot="1" thickTop="1">
      <c r="A80" s="168" t="s">
        <v>253</v>
      </c>
      <c r="B80" s="169"/>
      <c r="C80" s="153">
        <f>C81</f>
        <v>6000</v>
      </c>
      <c r="D80" s="153">
        <f>D81</f>
        <v>0</v>
      </c>
      <c r="E80" s="153">
        <f>E81</f>
        <v>6000</v>
      </c>
      <c r="F80" s="153">
        <f>F81</f>
        <v>0</v>
      </c>
      <c r="G80" s="153">
        <f>G81</f>
        <v>0</v>
      </c>
      <c r="H80" s="153">
        <f>H81</f>
        <v>0</v>
      </c>
      <c r="I80" s="153"/>
      <c r="J80" s="154"/>
      <c r="K80" s="30"/>
    </row>
    <row r="81" spans="1:11" s="31" customFormat="1" ht="31.5" customHeight="1" thickBot="1" thickTop="1">
      <c r="A81" s="119">
        <v>32</v>
      </c>
      <c r="B81" s="77" t="s">
        <v>246</v>
      </c>
      <c r="C81" s="53">
        <f>SUM(D81,E81,F81,G81,J81)</f>
        <v>6000</v>
      </c>
      <c r="D81" s="53"/>
      <c r="E81" s="53">
        <v>6000</v>
      </c>
      <c r="F81" s="53"/>
      <c r="G81" s="53"/>
      <c r="H81" s="53"/>
      <c r="I81" s="92" t="s">
        <v>193</v>
      </c>
      <c r="J81" s="78" t="s">
        <v>247</v>
      </c>
      <c r="K81" s="30"/>
    </row>
    <row r="82" spans="1:11" s="31" customFormat="1" ht="22.5" customHeight="1" thickBot="1">
      <c r="A82" s="121"/>
      <c r="B82" s="122" t="s">
        <v>248</v>
      </c>
      <c r="C82" s="123">
        <f>C9+C17+C24+C44+C47+C53+C27+C32+C77</f>
        <v>2898642</v>
      </c>
      <c r="D82" s="123">
        <f>D9+D17+D24+D44+D47+D53+D27+D32+D77</f>
        <v>813775</v>
      </c>
      <c r="E82" s="123">
        <f>E9+E17+E24+E44+E47+E53+E27+E32+E77</f>
        <v>388688</v>
      </c>
      <c r="F82" s="123">
        <f>F9+F17+F24+F44+F47+F53+F27+F32+F77</f>
        <v>784158</v>
      </c>
      <c r="G82" s="123">
        <f>G9+G17+G24+G44+G47+G53+G27+G32+G77</f>
        <v>912021</v>
      </c>
      <c r="H82" s="123" t="e">
        <f>H9+H17+H24+H44+H47+H53</f>
        <v>#REF!</v>
      </c>
      <c r="I82" s="123">
        <f>I9+I17+I24+I44+I47+I53</f>
        <v>0</v>
      </c>
      <c r="J82" s="124"/>
      <c r="K82" s="30"/>
    </row>
    <row r="83" spans="1:10" s="126" customFormat="1" ht="14.25" customHeight="1">
      <c r="A83" s="125"/>
      <c r="B83" s="12"/>
      <c r="F83" s="13"/>
      <c r="G83" s="13"/>
      <c r="H83" s="12"/>
      <c r="I83" s="12"/>
      <c r="J83" s="127"/>
    </row>
    <row r="84" spans="3:9" ht="18.75" customHeight="1">
      <c r="C84" s="129"/>
      <c r="F84" s="129"/>
      <c r="G84" s="139"/>
      <c r="I84" s="130"/>
    </row>
    <row r="85" ht="18.75" customHeight="1">
      <c r="C85" s="129"/>
    </row>
    <row r="86" spans="3:5" ht="18.75" customHeight="1">
      <c r="C86" s="13"/>
      <c r="D86" s="131"/>
      <c r="E86" s="131"/>
    </row>
  </sheetData>
  <mergeCells count="64">
    <mergeCell ref="J51:J52"/>
    <mergeCell ref="J19:J23"/>
    <mergeCell ref="A30:B30"/>
    <mergeCell ref="J66:J70"/>
    <mergeCell ref="I68:I70"/>
    <mergeCell ref="E67:G67"/>
    <mergeCell ref="E68:E70"/>
    <mergeCell ref="F68:F70"/>
    <mergeCell ref="G68:G70"/>
    <mergeCell ref="A44:B44"/>
    <mergeCell ref="A53:B53"/>
    <mergeCell ref="A54:B54"/>
    <mergeCell ref="A66:A70"/>
    <mergeCell ref="B66:B70"/>
    <mergeCell ref="A63:B63"/>
    <mergeCell ref="A45:B45"/>
    <mergeCell ref="A47:B47"/>
    <mergeCell ref="A50:B50"/>
    <mergeCell ref="A48:B48"/>
    <mergeCell ref="G38:G40"/>
    <mergeCell ref="I38:I40"/>
    <mergeCell ref="C66:C70"/>
    <mergeCell ref="D66:G66"/>
    <mergeCell ref="D67:D70"/>
    <mergeCell ref="A33:B33"/>
    <mergeCell ref="J34:J43"/>
    <mergeCell ref="A36:A40"/>
    <mergeCell ref="B36:B40"/>
    <mergeCell ref="C36:C40"/>
    <mergeCell ref="D36:G36"/>
    <mergeCell ref="D37:D40"/>
    <mergeCell ref="E37:G37"/>
    <mergeCell ref="E38:E40"/>
    <mergeCell ref="F38:F40"/>
    <mergeCell ref="A25:B25"/>
    <mergeCell ref="A27:B27"/>
    <mergeCell ref="A28:B28"/>
    <mergeCell ref="A32:B32"/>
    <mergeCell ref="A17:B17"/>
    <mergeCell ref="A18:B18"/>
    <mergeCell ref="A24:B24"/>
    <mergeCell ref="A9:B9"/>
    <mergeCell ref="A10:B10"/>
    <mergeCell ref="J11:J12"/>
    <mergeCell ref="I14:I16"/>
    <mergeCell ref="J14:J16"/>
    <mergeCell ref="E5:E7"/>
    <mergeCell ref="F5:F7"/>
    <mergeCell ref="G5:G7"/>
    <mergeCell ref="I5:I7"/>
    <mergeCell ref="A1:J1"/>
    <mergeCell ref="A3:A7"/>
    <mergeCell ref="B3:B7"/>
    <mergeCell ref="C3:C7"/>
    <mergeCell ref="D3:G3"/>
    <mergeCell ref="J3:J7"/>
    <mergeCell ref="D4:D7"/>
    <mergeCell ref="E4:G4"/>
    <mergeCell ref="A80:B80"/>
    <mergeCell ref="A78:B78"/>
    <mergeCell ref="J55:J62"/>
    <mergeCell ref="A72:B72"/>
    <mergeCell ref="J73:J76"/>
    <mergeCell ref="A77:B77"/>
  </mergeCells>
  <printOptions horizontalCentered="1"/>
  <pageMargins left="0.1968503937007874" right="0.15748031496062992" top="0.86" bottom="0.38" header="0.2362204724409449" footer="0.11811023622047245"/>
  <pageSetup fitToHeight="2" fitToWidth="1" horizontalDpi="300" verticalDpi="300" orientation="portrait" paperSize="9" scale="71" r:id="rId1"/>
  <headerFooter alignWithMargins="0">
    <oddHeader>&amp;R&amp;"Arial CE,Pogrubiony"&amp;9Załącznik Nr &amp;A&amp;"Arial CE,Standardowy"
do Uchwały Nr VII/50/2011  
Rady Gminy Miłkowice
z dnia 20 kwietnia 2011r.</oddHeader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2011-04-21T08:34:45Z</cp:lastPrinted>
  <dcterms:modified xsi:type="dcterms:W3CDTF">2011-04-21T08:34:49Z</dcterms:modified>
  <cp:category/>
  <cp:version/>
  <cp:contentType/>
  <cp:contentStatus/>
</cp:coreProperties>
</file>