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60" windowHeight="9408" activeTab="0"/>
  </bookViews>
  <sheets>
    <sheet name="5" sheetId="1" r:id="rId1"/>
  </sheets>
  <definedNames>
    <definedName name="_xlnm.Print_Area" localSheetId="0">'5'!$A$1:$I$43</definedName>
  </definedNames>
  <calcPr fullCalcOnLoad="1"/>
</workbook>
</file>

<file path=xl/sharedStrings.xml><?xml version="1.0" encoding="utf-8"?>
<sst xmlns="http://schemas.openxmlformats.org/spreadsheetml/2006/main" count="60" uniqueCount="42">
  <si>
    <t>Plan wydatków na zadania wykonywane z udziałem środków, o których mowa w art.5 ust.1 pkt 2 i 3 ustawy o finansach publicznych na 2019 rok</t>
  </si>
  <si>
    <t>dział</t>
  </si>
  <si>
    <t>rozdział</t>
  </si>
  <si>
    <t xml:space="preserve">§ </t>
  </si>
  <si>
    <t>okres realizacji</t>
  </si>
  <si>
    <r>
      <t>wydatki ogółem</t>
    </r>
  </si>
  <si>
    <r>
      <t>z tego:</t>
    </r>
  </si>
  <si>
    <t>z tego:</t>
  </si>
  <si>
    <r>
      <t>środki z budżetu krajowego</t>
    </r>
  </si>
  <si>
    <r>
      <t>dotacja z budżetu państwa</t>
    </r>
  </si>
  <si>
    <r>
      <t>wkład własny</t>
    </r>
  </si>
  <si>
    <r>
      <t>środki z budżetu UE</t>
    </r>
  </si>
  <si>
    <r>
      <t>Nazwa</t>
    </r>
    <r>
      <rPr>
        <b/>
        <sz val="9"/>
        <color indexed="8"/>
        <rFont val="Arial"/>
        <family val="2"/>
      </rPr>
      <t xml:space="preserve"> Programu:</t>
    </r>
  </si>
  <si>
    <r>
      <t>Pełna</t>
    </r>
    <r>
      <rPr>
        <b/>
        <sz val="9"/>
        <color indexed="8"/>
        <rFont val="Arial"/>
        <family val="2"/>
      </rPr>
      <t xml:space="preserve"> nazwa projektu:</t>
    </r>
  </si>
  <si>
    <t>ZADANIA BIEŻĄCE</t>
  </si>
  <si>
    <t>2018-2020</t>
  </si>
  <si>
    <t>„Nowoczesna edukacja w gminie Miłkowice”</t>
  </si>
  <si>
    <t>750</t>
  </si>
  <si>
    <t>4017  4019</t>
  </si>
  <si>
    <t>4117  4119</t>
  </si>
  <si>
    <t>4127  4129</t>
  </si>
  <si>
    <t>4217  4219</t>
  </si>
  <si>
    <t>4307  4309</t>
  </si>
  <si>
    <t>801</t>
  </si>
  <si>
    <t>3247  3249</t>
  </si>
  <si>
    <t>4247  4249</t>
  </si>
  <si>
    <t>OGÓŁEM</t>
  </si>
  <si>
    <t>4047  4049</t>
  </si>
  <si>
    <t>Załącznik Nr 7</t>
  </si>
  <si>
    <t>„Gops Miłkowice - nowe otwarcie”</t>
  </si>
  <si>
    <r>
      <rPr>
        <i/>
        <sz val="10"/>
        <color indexed="8"/>
        <rFont val="Calibri"/>
        <family val="2"/>
      </rPr>
      <t>Działanie 2.5 Skuteczna pomoc społeczna</t>
    </r>
    <r>
      <rPr>
        <sz val="10"/>
        <color indexed="8"/>
        <rFont val="Calibri"/>
        <family val="3"/>
      </rPr>
      <t xml:space="preserve"> w ramach Programu Operacyjnego Wiedza Edukacja Rozwój 2014-2020 współfinansowanego ze środków Europejskiego Funduszu Społecznego</t>
    </r>
  </si>
  <si>
    <r>
      <rPr>
        <i/>
        <sz val="10"/>
        <color indexed="8"/>
        <rFont val="Calibri"/>
        <family val="2"/>
      </rPr>
      <t>Poddziałanie 10.2.1 "Zapewnienie równego dostępu do wysokiej jakości edukacji podstawowej, gimnazjalnej i ponadgimnazjalnej-konkursy horyzontalne"</t>
    </r>
    <r>
      <rPr>
        <sz val="10"/>
        <color indexed="8"/>
        <rFont val="Calibri"/>
        <family val="3"/>
      </rPr>
      <t xml:space="preserve"> w ramach Regionalnego Programu Operacyjnego Województwa Dolnośląskiego na lata 2014-2020</t>
    </r>
  </si>
  <si>
    <t>Suma:</t>
  </si>
  <si>
    <t>4177  4179</t>
  </si>
  <si>
    <t>853</t>
  </si>
  <si>
    <t>4707  4709</t>
  </si>
  <si>
    <t>ZADANIA MAJĄTKOWE</t>
  </si>
  <si>
    <t>„Budowa obiektów małej architektury rekreacyjnej - plac zabaw w Dobrzejowie i Jakuszowie”</t>
  </si>
  <si>
    <t>921</t>
  </si>
  <si>
    <t>6058  6059</t>
  </si>
  <si>
    <t>Poddziałanie 19.2 "Wsparcie na wdrażanie operacji w ramach strategii rozwoju lokalnego kierowanego przez społeczność" objętego Programem Rozwoju Obszarów Wiejskich na lata 2014 - 2021</t>
  </si>
  <si>
    <t xml:space="preserve"> do Uchwały Rady Gminy Miłkowice                                                              Nr XI/63/2019                                                                               z dnia 27 września 2019r.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</si>
</sst>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0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3"/>
    </font>
    <font>
      <sz val="10"/>
      <color indexed="8"/>
      <name val="Arial"/>
      <family val="2"/>
    </font>
    <font>
      <i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Calibri"/>
      <family val="3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0" xfId="52">
      <alignment/>
      <protection/>
    </xf>
    <xf numFmtId="0" fontId="4" fillId="33" borderId="0" xfId="51" applyNumberFormat="1" applyFont="1" applyFill="1" applyBorder="1" applyAlignment="1" applyProtection="1">
      <alignment horizontal="right"/>
      <protection locked="0"/>
    </xf>
    <xf numFmtId="0" fontId="2" fillId="0" borderId="0" xfId="52" applyAlignment="1">
      <alignment horizontal="left" vertical="top"/>
      <protection/>
    </xf>
    <xf numFmtId="0" fontId="8" fillId="0" borderId="10" xfId="52" applyFont="1" applyFill="1" applyBorder="1" applyAlignment="1">
      <alignment vertical="top"/>
      <protection/>
    </xf>
    <xf numFmtId="0" fontId="8" fillId="0" borderId="11" xfId="52" applyFont="1" applyFill="1" applyBorder="1" applyAlignment="1">
      <alignment horizontal="left" vertical="top"/>
      <protection/>
    </xf>
    <xf numFmtId="0" fontId="7" fillId="0" borderId="0" xfId="52" applyFont="1" applyAlignment="1">
      <alignment horizontal="left" vertical="top"/>
      <protection/>
    </xf>
    <xf numFmtId="0" fontId="2" fillId="0" borderId="0" xfId="52" applyFont="1">
      <alignment/>
      <protection/>
    </xf>
    <xf numFmtId="0" fontId="8" fillId="0" borderId="12" xfId="52" applyFont="1" applyFill="1" applyBorder="1" applyAlignment="1">
      <alignment vertical="top"/>
      <protection/>
    </xf>
    <xf numFmtId="0" fontId="8" fillId="0" borderId="13" xfId="52" applyFont="1" applyFill="1" applyBorder="1" applyAlignment="1">
      <alignment horizontal="center" vertical="center" wrapText="1"/>
      <protection/>
    </xf>
    <xf numFmtId="0" fontId="8" fillId="0" borderId="11" xfId="52" applyFont="1" applyFill="1" applyBorder="1" applyAlignment="1">
      <alignment horizontal="center" vertical="center" wrapText="1"/>
      <protection/>
    </xf>
    <xf numFmtId="0" fontId="7" fillId="0" borderId="0" xfId="52" applyFont="1" applyAlignment="1">
      <alignment horizontal="left" vertical="top" wrapText="1"/>
      <protection/>
    </xf>
    <xf numFmtId="0" fontId="9" fillId="0" borderId="11" xfId="52" applyFont="1" applyFill="1" applyBorder="1" applyAlignment="1">
      <alignment horizontal="left" vertical="top"/>
      <protection/>
    </xf>
    <xf numFmtId="0" fontId="2" fillId="0" borderId="14" xfId="52" applyBorder="1" applyAlignment="1" applyProtection="1">
      <alignment horizontal="center" vertical="center" wrapText="1"/>
      <protection locked="0"/>
    </xf>
    <xf numFmtId="49" fontId="2" fillId="0" borderId="15" xfId="52" applyNumberFormat="1" applyBorder="1" applyAlignment="1" applyProtection="1">
      <alignment horizontal="center" vertical="center"/>
      <protection locked="0"/>
    </xf>
    <xf numFmtId="0" fontId="2" fillId="0" borderId="14" xfId="52" applyBorder="1" applyAlignment="1" applyProtection="1">
      <alignment horizontal="center" vertical="center"/>
      <protection locked="0"/>
    </xf>
    <xf numFmtId="0" fontId="2" fillId="0" borderId="11" xfId="52" applyBorder="1" applyAlignment="1">
      <alignment horizontal="center" vertical="center"/>
      <protection/>
    </xf>
    <xf numFmtId="4" fontId="10" fillId="0" borderId="14" xfId="52" applyNumberFormat="1" applyFont="1" applyFill="1" applyBorder="1" applyAlignment="1">
      <alignment horizontal="center" vertical="center"/>
      <protection/>
    </xf>
    <xf numFmtId="0" fontId="2" fillId="0" borderId="0" xfId="52" applyFont="1" applyAlignment="1">
      <alignment horizontal="center" vertical="center"/>
      <protection/>
    </xf>
    <xf numFmtId="0" fontId="2" fillId="0" borderId="0" xfId="52" applyAlignment="1">
      <alignment horizontal="center" vertical="center"/>
      <protection/>
    </xf>
    <xf numFmtId="4" fontId="7" fillId="0" borderId="11" xfId="52" applyNumberFormat="1" applyFont="1" applyBorder="1" applyAlignment="1" applyProtection="1">
      <alignment vertical="center"/>
      <protection locked="0"/>
    </xf>
    <xf numFmtId="0" fontId="10" fillId="0" borderId="11" xfId="52" applyFont="1" applyFill="1" applyBorder="1" applyAlignment="1">
      <alignment horizontal="center" vertical="center"/>
      <protection/>
    </xf>
    <xf numFmtId="49" fontId="2" fillId="0" borderId="11" xfId="52" applyNumberFormat="1" applyFont="1" applyBorder="1" applyAlignment="1" applyProtection="1">
      <alignment horizontal="center" vertical="center"/>
      <protection locked="0"/>
    </xf>
    <xf numFmtId="0" fontId="2" fillId="0" borderId="11" xfId="52" applyFont="1" applyBorder="1" applyAlignment="1" applyProtection="1">
      <alignment horizontal="center" vertical="center"/>
      <protection locked="0"/>
    </xf>
    <xf numFmtId="0" fontId="2" fillId="0" borderId="11" xfId="52" applyBorder="1" applyAlignment="1" applyProtection="1">
      <alignment horizontal="center" vertical="center" wrapText="1"/>
      <protection locked="0"/>
    </xf>
    <xf numFmtId="49" fontId="2" fillId="0" borderId="11" xfId="52" applyNumberFormat="1" applyFont="1" applyBorder="1" applyAlignment="1" applyProtection="1">
      <alignment horizontal="center"/>
      <protection locked="0"/>
    </xf>
    <xf numFmtId="0" fontId="2" fillId="0" borderId="11" xfId="52" applyFont="1" applyBorder="1" applyAlignment="1" applyProtection="1">
      <alignment horizontal="center"/>
      <protection locked="0"/>
    </xf>
    <xf numFmtId="49" fontId="2" fillId="0" borderId="15" xfId="52" applyNumberFormat="1" applyBorder="1" applyAlignment="1" applyProtection="1">
      <alignment horizontal="center"/>
      <protection locked="0"/>
    </xf>
    <xf numFmtId="0" fontId="2" fillId="0" borderId="14" xfId="52" applyBorder="1" applyAlignment="1" applyProtection="1">
      <alignment horizontal="center"/>
      <protection locked="0"/>
    </xf>
    <xf numFmtId="49" fontId="2" fillId="0" borderId="11" xfId="52" applyNumberFormat="1" applyBorder="1" applyAlignment="1" applyProtection="1">
      <alignment horizontal="center"/>
      <protection locked="0"/>
    </xf>
    <xf numFmtId="0" fontId="2" fillId="0" borderId="11" xfId="52" applyBorder="1" applyAlignment="1" applyProtection="1">
      <alignment horizontal="center"/>
      <protection locked="0"/>
    </xf>
    <xf numFmtId="49" fontId="2" fillId="0" borderId="11" xfId="52" applyNumberFormat="1" applyBorder="1" applyAlignment="1" applyProtection="1">
      <alignment horizontal="center" vertical="center"/>
      <protection locked="0"/>
    </xf>
    <xf numFmtId="0" fontId="2" fillId="0" borderId="11" xfId="52" applyBorder="1" applyAlignment="1" applyProtection="1">
      <alignment horizontal="center" vertical="center"/>
      <protection locked="0"/>
    </xf>
    <xf numFmtId="49" fontId="7" fillId="33" borderId="16" xfId="52" applyNumberFormat="1" applyFont="1" applyFill="1" applyBorder="1" applyAlignment="1" applyProtection="1">
      <alignment horizontal="right" vertical="center"/>
      <protection locked="0"/>
    </xf>
    <xf numFmtId="4" fontId="7" fillId="33" borderId="11" xfId="52" applyNumberFormat="1" applyFont="1" applyFill="1" applyBorder="1" applyAlignment="1">
      <alignment horizontal="center" vertical="center"/>
      <protection/>
    </xf>
    <xf numFmtId="0" fontId="2" fillId="33" borderId="0" xfId="52" applyFill="1" applyAlignment="1">
      <alignment horizontal="left" vertical="center"/>
      <protection/>
    </xf>
    <xf numFmtId="0" fontId="2" fillId="33" borderId="0" xfId="52" applyFill="1" applyAlignment="1">
      <alignment vertical="center"/>
      <protection/>
    </xf>
    <xf numFmtId="4" fontId="2" fillId="0" borderId="0" xfId="52" applyNumberFormat="1">
      <alignment/>
      <protection/>
    </xf>
    <xf numFmtId="164" fontId="2" fillId="0" borderId="0" xfId="54" applyNumberFormat="1" applyFont="1" applyAlignment="1">
      <alignment horizontal="right" vertical="top"/>
    </xf>
    <xf numFmtId="4" fontId="2" fillId="0" borderId="0" xfId="52" applyNumberFormat="1" applyAlignment="1">
      <alignment horizontal="center" vertical="center"/>
      <protection/>
    </xf>
    <xf numFmtId="4" fontId="2" fillId="0" borderId="0" xfId="52" applyNumberFormat="1" applyFont="1" applyAlignment="1">
      <alignment horizontal="center" vertical="center"/>
      <protection/>
    </xf>
    <xf numFmtId="4" fontId="2" fillId="0" borderId="0" xfId="52" applyNumberFormat="1" applyAlignment="1">
      <alignment horizontal="left" vertical="top"/>
      <protection/>
    </xf>
    <xf numFmtId="4" fontId="9" fillId="0" borderId="11" xfId="52" applyNumberFormat="1" applyFont="1" applyFill="1" applyBorder="1" applyAlignment="1">
      <alignment horizontal="center" vertical="center" wrapText="1"/>
      <protection/>
    </xf>
    <xf numFmtId="4" fontId="44" fillId="0" borderId="11" xfId="52" applyNumberFormat="1" applyFont="1" applyFill="1" applyBorder="1" applyAlignment="1">
      <alignment horizontal="center" vertical="center"/>
      <protection/>
    </xf>
    <xf numFmtId="4" fontId="9" fillId="0" borderId="11" xfId="52" applyNumberFormat="1" applyFont="1" applyFill="1" applyBorder="1" applyAlignment="1">
      <alignment horizontal="center" vertical="center"/>
      <protection/>
    </xf>
    <xf numFmtId="4" fontId="2" fillId="0" borderId="11" xfId="52" applyNumberFormat="1" applyBorder="1" applyAlignment="1">
      <alignment horizontal="center" vertical="center"/>
      <protection/>
    </xf>
    <xf numFmtId="4" fontId="45" fillId="0" borderId="11" xfId="52" applyNumberFormat="1" applyFont="1" applyBorder="1" applyAlignment="1">
      <alignment horizontal="center" vertical="center"/>
      <protection/>
    </xf>
    <xf numFmtId="0" fontId="5" fillId="33" borderId="0" xfId="51" applyNumberFormat="1" applyFont="1" applyFill="1" applyBorder="1" applyAlignment="1" applyProtection="1">
      <alignment horizontal="right" vertical="top" wrapText="1"/>
      <protection locked="0"/>
    </xf>
    <xf numFmtId="0" fontId="6" fillId="0" borderId="0" xfId="52" applyFont="1" applyFill="1" applyBorder="1" applyAlignment="1">
      <alignment horizontal="center" vertical="top" wrapText="1"/>
      <protection/>
    </xf>
    <xf numFmtId="49" fontId="7" fillId="33" borderId="10" xfId="52" applyNumberFormat="1" applyFont="1" applyFill="1" applyBorder="1" applyAlignment="1">
      <alignment horizontal="center" vertical="center"/>
      <protection/>
    </xf>
    <xf numFmtId="49" fontId="7" fillId="33" borderId="14" xfId="52" applyNumberFormat="1" applyFont="1" applyFill="1" applyBorder="1" applyAlignment="1">
      <alignment horizontal="center" vertical="center"/>
      <protection/>
    </xf>
    <xf numFmtId="49" fontId="7" fillId="33" borderId="12" xfId="52" applyNumberFormat="1" applyFont="1" applyFill="1" applyBorder="1" applyAlignment="1">
      <alignment horizontal="center" vertical="center"/>
      <protection/>
    </xf>
    <xf numFmtId="0" fontId="7" fillId="33" borderId="10" xfId="52" applyFont="1" applyFill="1" applyBorder="1" applyAlignment="1">
      <alignment horizontal="center" vertical="center"/>
      <protection/>
    </xf>
    <xf numFmtId="0" fontId="7" fillId="33" borderId="14" xfId="52" applyFont="1" applyFill="1" applyBorder="1" applyAlignment="1">
      <alignment horizontal="center" vertical="center"/>
      <protection/>
    </xf>
    <xf numFmtId="0" fontId="7" fillId="33" borderId="12" xfId="52" applyFont="1" applyFill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14" xfId="52" applyFont="1" applyBorder="1" applyAlignment="1">
      <alignment horizontal="center" vertical="center"/>
      <protection/>
    </xf>
    <xf numFmtId="0" fontId="7" fillId="0" borderId="12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14" xfId="52" applyFont="1" applyBorder="1" applyAlignment="1">
      <alignment horizontal="center" vertical="center" wrapText="1"/>
      <protection/>
    </xf>
    <xf numFmtId="0" fontId="7" fillId="0" borderId="12" xfId="52" applyFont="1" applyBorder="1" applyAlignment="1">
      <alignment horizontal="center" vertical="center" wrapText="1"/>
      <protection/>
    </xf>
    <xf numFmtId="49" fontId="7" fillId="33" borderId="17" xfId="52" applyNumberFormat="1" applyFont="1" applyFill="1" applyBorder="1" applyAlignment="1" applyProtection="1">
      <alignment horizontal="right" vertical="center"/>
      <protection locked="0"/>
    </xf>
    <xf numFmtId="49" fontId="7" fillId="33" borderId="16" xfId="52" applyNumberFormat="1" applyFont="1" applyFill="1" applyBorder="1" applyAlignment="1" applyProtection="1">
      <alignment horizontal="right" vertical="center"/>
      <protection locked="0"/>
    </xf>
    <xf numFmtId="49" fontId="7" fillId="0" borderId="17" xfId="52" applyNumberFormat="1" applyFont="1" applyBorder="1" applyAlignment="1" applyProtection="1">
      <alignment horizontal="center" vertical="center"/>
      <protection locked="0"/>
    </xf>
    <xf numFmtId="49" fontId="7" fillId="0" borderId="16" xfId="52" applyNumberFormat="1" applyFont="1" applyBorder="1" applyAlignment="1" applyProtection="1">
      <alignment horizontal="center" vertical="center"/>
      <protection locked="0"/>
    </xf>
    <xf numFmtId="49" fontId="7" fillId="0" borderId="18" xfId="52" applyNumberFormat="1" applyFont="1" applyBorder="1" applyAlignment="1" applyProtection="1">
      <alignment horizontal="center" vertical="center"/>
      <protection locked="0"/>
    </xf>
    <xf numFmtId="0" fontId="8" fillId="0" borderId="11" xfId="52" applyFont="1" applyFill="1" applyBorder="1" applyAlignment="1">
      <alignment horizontal="left" vertical="top"/>
      <protection/>
    </xf>
    <xf numFmtId="0" fontId="9" fillId="0" borderId="17" xfId="52" applyFont="1" applyFill="1" applyBorder="1" applyAlignment="1">
      <alignment horizontal="center" vertical="top" wrapText="1"/>
      <protection/>
    </xf>
    <xf numFmtId="0" fontId="9" fillId="0" borderId="16" xfId="52" applyFont="1" applyFill="1" applyBorder="1" applyAlignment="1">
      <alignment horizontal="center" vertical="top" wrapText="1"/>
      <protection/>
    </xf>
    <xf numFmtId="0" fontId="9" fillId="0" borderId="18" xfId="52" applyFont="1" applyFill="1" applyBorder="1" applyAlignment="1">
      <alignment horizontal="center" vertical="top" wrapText="1"/>
      <protection/>
    </xf>
    <xf numFmtId="0" fontId="9" fillId="0" borderId="11" xfId="52" applyFont="1" applyFill="1" applyBorder="1" applyAlignment="1">
      <alignment horizontal="left" vertical="center" wrapText="1"/>
      <protection/>
    </xf>
    <xf numFmtId="0" fontId="10" fillId="0" borderId="17" xfId="52" applyFont="1" applyFill="1" applyBorder="1" applyAlignment="1">
      <alignment horizontal="right" vertical="top"/>
      <protection/>
    </xf>
    <xf numFmtId="0" fontId="10" fillId="0" borderId="16" xfId="52" applyFont="1" applyFill="1" applyBorder="1" applyAlignment="1">
      <alignment horizontal="right" vertical="top"/>
      <protection/>
    </xf>
    <xf numFmtId="0" fontId="10" fillId="0" borderId="18" xfId="52" applyFont="1" applyFill="1" applyBorder="1" applyAlignment="1">
      <alignment horizontal="right" vertical="top"/>
      <protection/>
    </xf>
    <xf numFmtId="0" fontId="11" fillId="0" borderId="17" xfId="52" applyFont="1" applyFill="1" applyBorder="1" applyAlignment="1">
      <alignment horizontal="center" vertical="top" wrapText="1"/>
      <protection/>
    </xf>
    <xf numFmtId="0" fontId="11" fillId="0" borderId="16" xfId="52" applyFont="1" applyFill="1" applyBorder="1" applyAlignment="1">
      <alignment horizontal="center" vertical="top" wrapText="1"/>
      <protection/>
    </xf>
    <xf numFmtId="0" fontId="11" fillId="0" borderId="18" xfId="52" applyFont="1" applyFill="1" applyBorder="1" applyAlignment="1">
      <alignment horizontal="center" vertical="top" wrapText="1"/>
      <protection/>
    </xf>
    <xf numFmtId="0" fontId="8" fillId="0" borderId="10" xfId="52" applyFont="1" applyFill="1" applyBorder="1" applyAlignment="1">
      <alignment horizontal="center" vertical="center"/>
      <protection/>
    </xf>
    <xf numFmtId="0" fontId="8" fillId="0" borderId="14" xfId="52" applyFont="1" applyFill="1" applyBorder="1" applyAlignment="1">
      <alignment horizontal="center" vertical="center"/>
      <protection/>
    </xf>
    <xf numFmtId="0" fontId="8" fillId="0" borderId="12" xfId="52" applyFont="1" applyFill="1" applyBorder="1" applyAlignment="1">
      <alignment horizontal="center" vertical="center"/>
      <protection/>
    </xf>
    <xf numFmtId="0" fontId="8" fillId="0" borderId="17" xfId="52" applyFont="1" applyFill="1" applyBorder="1" applyAlignment="1">
      <alignment horizontal="center" vertical="top"/>
      <protection/>
    </xf>
    <xf numFmtId="0" fontId="8" fillId="0" borderId="18" xfId="52" applyFont="1" applyFill="1" applyBorder="1" applyAlignment="1">
      <alignment horizontal="center" vertical="top"/>
      <protection/>
    </xf>
    <xf numFmtId="0" fontId="8" fillId="0" borderId="17" xfId="52" applyFont="1" applyFill="1" applyBorder="1" applyAlignment="1">
      <alignment horizontal="left" vertical="top"/>
      <protection/>
    </xf>
    <xf numFmtId="0" fontId="8" fillId="0" borderId="18" xfId="52" applyFont="1" applyFill="1" applyBorder="1" applyAlignment="1">
      <alignment horizontal="left" vertical="top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 2" xfId="51"/>
    <cellStyle name="Normalny 4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zoomScalePageLayoutView="0" workbookViewId="0" topLeftCell="A1">
      <selection activeCell="H3" sqref="H3"/>
    </sheetView>
  </sheetViews>
  <sheetFormatPr defaultColWidth="9.140625" defaultRowHeight="15"/>
  <cols>
    <col min="1" max="2" width="8.8515625" style="1" customWidth="1"/>
    <col min="3" max="3" width="8.140625" style="1" customWidth="1"/>
    <col min="4" max="4" width="10.28125" style="1" customWidth="1"/>
    <col min="5" max="5" width="17.421875" style="1" customWidth="1"/>
    <col min="6" max="6" width="20.00390625" style="1" customWidth="1"/>
    <col min="7" max="7" width="17.57421875" style="1" customWidth="1"/>
    <col min="8" max="8" width="17.28125" style="1" customWidth="1"/>
    <col min="9" max="9" width="20.421875" style="1" customWidth="1"/>
    <col min="10" max="10" width="13.28125" style="1" customWidth="1"/>
    <col min="11" max="11" width="14.7109375" style="1" customWidth="1"/>
    <col min="12" max="16384" width="8.8515625" style="1" customWidth="1"/>
  </cols>
  <sheetData>
    <row r="1" ht="12.75">
      <c r="I1" s="2" t="s">
        <v>28</v>
      </c>
    </row>
    <row r="2" spans="8:9" ht="39" customHeight="1">
      <c r="H2" s="47" t="s">
        <v>41</v>
      </c>
      <c r="I2" s="47"/>
    </row>
    <row r="5" spans="1:10" ht="18.75" customHeight="1">
      <c r="A5" s="48" t="s">
        <v>0</v>
      </c>
      <c r="B5" s="48"/>
      <c r="C5" s="48"/>
      <c r="D5" s="48"/>
      <c r="E5" s="48"/>
      <c r="F5" s="48"/>
      <c r="G5" s="48"/>
      <c r="H5" s="48"/>
      <c r="I5" s="48"/>
      <c r="J5" s="3"/>
    </row>
    <row r="6" spans="1:10" ht="29.25" customHeight="1">
      <c r="A6" s="48"/>
      <c r="B6" s="48"/>
      <c r="C6" s="48"/>
      <c r="D6" s="48"/>
      <c r="E6" s="48"/>
      <c r="F6" s="48"/>
      <c r="G6" s="48"/>
      <c r="H6" s="48"/>
      <c r="I6" s="48"/>
      <c r="J6" s="3"/>
    </row>
    <row r="7" spans="1:11" ht="12.75">
      <c r="A7" s="49" t="s">
        <v>1</v>
      </c>
      <c r="B7" s="52" t="s">
        <v>2</v>
      </c>
      <c r="C7" s="55" t="s">
        <v>3</v>
      </c>
      <c r="D7" s="58" t="s">
        <v>4</v>
      </c>
      <c r="E7" s="77" t="s">
        <v>5</v>
      </c>
      <c r="F7" s="4" t="s">
        <v>6</v>
      </c>
      <c r="G7" s="80"/>
      <c r="H7" s="81"/>
      <c r="I7" s="5"/>
      <c r="J7" s="6"/>
      <c r="K7" s="7"/>
    </row>
    <row r="8" spans="1:11" ht="13.5" customHeight="1">
      <c r="A8" s="50"/>
      <c r="B8" s="53"/>
      <c r="C8" s="56"/>
      <c r="D8" s="59"/>
      <c r="E8" s="78"/>
      <c r="F8" s="8"/>
      <c r="G8" s="82" t="s">
        <v>7</v>
      </c>
      <c r="H8" s="83"/>
      <c r="I8" s="5"/>
      <c r="J8" s="6"/>
      <c r="K8" s="7"/>
    </row>
    <row r="9" spans="1:11" ht="49.5" customHeight="1">
      <c r="A9" s="51"/>
      <c r="B9" s="54"/>
      <c r="C9" s="57"/>
      <c r="D9" s="60"/>
      <c r="E9" s="79"/>
      <c r="F9" s="9" t="s">
        <v>8</v>
      </c>
      <c r="G9" s="10" t="s">
        <v>9</v>
      </c>
      <c r="H9" s="10" t="s">
        <v>10</v>
      </c>
      <c r="I9" s="10" t="s">
        <v>11</v>
      </c>
      <c r="J9" s="11"/>
      <c r="K9" s="7"/>
    </row>
    <row r="10" spans="1:11" s="19" customFormat="1" ht="17.25" customHeight="1">
      <c r="A10" s="63" t="s">
        <v>36</v>
      </c>
      <c r="B10" s="64"/>
      <c r="C10" s="64"/>
      <c r="D10" s="65"/>
      <c r="E10" s="20">
        <f>E13</f>
        <v>210000</v>
      </c>
      <c r="F10" s="20">
        <f>F13</f>
        <v>127740</v>
      </c>
      <c r="G10" s="20">
        <f>G13</f>
        <v>0</v>
      </c>
      <c r="H10" s="20">
        <f>H13</f>
        <v>127740</v>
      </c>
      <c r="I10" s="20">
        <f>I13</f>
        <v>82260</v>
      </c>
      <c r="J10" s="40"/>
      <c r="K10" s="18"/>
    </row>
    <row r="11" spans="1:10" ht="31.5" customHeight="1">
      <c r="A11" s="66" t="s">
        <v>12</v>
      </c>
      <c r="B11" s="66"/>
      <c r="C11" s="66"/>
      <c r="D11" s="74" t="s">
        <v>40</v>
      </c>
      <c r="E11" s="75"/>
      <c r="F11" s="75"/>
      <c r="G11" s="75"/>
      <c r="H11" s="75"/>
      <c r="I11" s="76"/>
      <c r="J11" s="3"/>
    </row>
    <row r="12" spans="1:11" ht="33" customHeight="1">
      <c r="A12" s="5" t="s">
        <v>13</v>
      </c>
      <c r="B12" s="5"/>
      <c r="C12" s="12"/>
      <c r="D12" s="21">
        <v>2019</v>
      </c>
      <c r="E12" s="70" t="s">
        <v>37</v>
      </c>
      <c r="F12" s="70"/>
      <c r="G12" s="70"/>
      <c r="H12" s="70"/>
      <c r="I12" s="70"/>
      <c r="J12" s="3"/>
      <c r="K12" s="38"/>
    </row>
    <row r="13" spans="1:10" ht="26.25">
      <c r="A13" s="31" t="s">
        <v>38</v>
      </c>
      <c r="B13" s="32">
        <v>92195</v>
      </c>
      <c r="C13" s="24" t="s">
        <v>39</v>
      </c>
      <c r="D13" s="24"/>
      <c r="E13" s="43">
        <f>F13+I13</f>
        <v>210000</v>
      </c>
      <c r="F13" s="43">
        <v>127740</v>
      </c>
      <c r="G13" s="44">
        <v>0</v>
      </c>
      <c r="H13" s="45">
        <v>127740</v>
      </c>
      <c r="I13" s="45">
        <v>82260</v>
      </c>
      <c r="J13" s="3"/>
    </row>
    <row r="14" spans="1:11" s="19" customFormat="1" ht="17.25" customHeight="1">
      <c r="A14" s="63" t="s">
        <v>14</v>
      </c>
      <c r="B14" s="64"/>
      <c r="C14" s="64"/>
      <c r="D14" s="65"/>
      <c r="E14" s="20">
        <f>E17+E34</f>
        <v>518675.30999999994</v>
      </c>
      <c r="F14" s="20">
        <f>F17+F34</f>
        <v>60152.47</v>
      </c>
      <c r="G14" s="20">
        <f>G17+G34</f>
        <v>60152.47</v>
      </c>
      <c r="H14" s="20">
        <f>H17+H34</f>
        <v>0</v>
      </c>
      <c r="I14" s="20">
        <f>I17+I34</f>
        <v>458522.84</v>
      </c>
      <c r="J14" s="40"/>
      <c r="K14" s="18"/>
    </row>
    <row r="15" spans="1:10" ht="31.5" customHeight="1">
      <c r="A15" s="66" t="s">
        <v>12</v>
      </c>
      <c r="B15" s="66"/>
      <c r="C15" s="66"/>
      <c r="D15" s="67" t="s">
        <v>31</v>
      </c>
      <c r="E15" s="68"/>
      <c r="F15" s="68"/>
      <c r="G15" s="68"/>
      <c r="H15" s="68"/>
      <c r="I15" s="69"/>
      <c r="J15" s="3"/>
    </row>
    <row r="16" spans="1:11" ht="33" customHeight="1">
      <c r="A16" s="5" t="s">
        <v>13</v>
      </c>
      <c r="B16" s="5"/>
      <c r="C16" s="12"/>
      <c r="D16" s="21" t="s">
        <v>15</v>
      </c>
      <c r="E16" s="70" t="s">
        <v>16</v>
      </c>
      <c r="F16" s="70"/>
      <c r="G16" s="70"/>
      <c r="H16" s="70"/>
      <c r="I16" s="70"/>
      <c r="J16" s="3"/>
      <c r="K16" s="38"/>
    </row>
    <row r="17" spans="1:11" ht="24" customHeight="1">
      <c r="A17" s="71" t="s">
        <v>32</v>
      </c>
      <c r="B17" s="72"/>
      <c r="C17" s="72"/>
      <c r="D17" s="73"/>
      <c r="E17" s="42">
        <f>E18+E19+E20+E21+E22+E23+E24+E25+E26+E27+E28+E29+E30+E31</f>
        <v>411662.80999999994</v>
      </c>
      <c r="F17" s="42">
        <f>F18+F19+F20+F21+F22+F23+F24+F25+F26+F27+F28+F29+F30+F31</f>
        <v>43330.100000000006</v>
      </c>
      <c r="G17" s="42">
        <f>G18+G19+G20+G21+G22+G23+G24+G25+G26+G27+G28+G29+G30+G31</f>
        <v>43330.100000000006</v>
      </c>
      <c r="H17" s="42">
        <f>H18+H19+H20+H21+H22+H23+H24+H25+H26+H27+H28+H29+H30+H31</f>
        <v>0</v>
      </c>
      <c r="I17" s="42">
        <f>I18+I19+I20+I21+I22+I23+I24+I25+I26+I27+I28+I29+I30+I31</f>
        <v>368332.71</v>
      </c>
      <c r="J17" s="3"/>
      <c r="K17" s="38"/>
    </row>
    <row r="18" spans="1:10" ht="24.75" customHeight="1">
      <c r="A18" s="22" t="s">
        <v>17</v>
      </c>
      <c r="B18" s="23">
        <v>75085</v>
      </c>
      <c r="C18" s="24" t="s">
        <v>18</v>
      </c>
      <c r="D18" s="24"/>
      <c r="E18" s="43">
        <f>F18+I18</f>
        <v>52155.619999999995</v>
      </c>
      <c r="F18" s="43">
        <f>G18</f>
        <v>5482.95</v>
      </c>
      <c r="G18" s="43">
        <f>5482.95</f>
        <v>5482.95</v>
      </c>
      <c r="H18" s="43"/>
      <c r="I18" s="43">
        <f>46672.67</f>
        <v>46672.67</v>
      </c>
      <c r="J18" s="3"/>
    </row>
    <row r="19" spans="1:10" ht="26.25">
      <c r="A19" s="25"/>
      <c r="B19" s="26"/>
      <c r="C19" s="24" t="s">
        <v>19</v>
      </c>
      <c r="D19" s="24"/>
      <c r="E19" s="43">
        <f aca="true" t="shared" si="0" ref="E19:E31">F19+I19</f>
        <v>8986.6</v>
      </c>
      <c r="F19" s="43">
        <f aca="true" t="shared" si="1" ref="F19:F27">G19</f>
        <v>946.7</v>
      </c>
      <c r="G19" s="43">
        <v>946.7</v>
      </c>
      <c r="H19" s="46"/>
      <c r="I19" s="46">
        <v>8039.9</v>
      </c>
      <c r="J19" s="3"/>
    </row>
    <row r="20" spans="1:10" ht="26.25">
      <c r="A20" s="27"/>
      <c r="B20" s="28"/>
      <c r="C20" s="24" t="s">
        <v>20</v>
      </c>
      <c r="D20" s="24"/>
      <c r="E20" s="43">
        <f t="shared" si="0"/>
        <v>1313.33</v>
      </c>
      <c r="F20" s="43">
        <f t="shared" si="1"/>
        <v>138.38</v>
      </c>
      <c r="G20" s="43">
        <v>138.38</v>
      </c>
      <c r="H20" s="46"/>
      <c r="I20" s="46">
        <v>1174.95</v>
      </c>
      <c r="J20" s="3"/>
    </row>
    <row r="21" spans="1:10" ht="26.25">
      <c r="A21" s="29"/>
      <c r="B21" s="30"/>
      <c r="C21" s="24" t="s">
        <v>21</v>
      </c>
      <c r="D21" s="24"/>
      <c r="E21" s="43">
        <f t="shared" si="0"/>
        <v>2342</v>
      </c>
      <c r="F21" s="43">
        <f t="shared" si="1"/>
        <v>246</v>
      </c>
      <c r="G21" s="43">
        <v>246</v>
      </c>
      <c r="H21" s="46"/>
      <c r="I21" s="46">
        <v>2096</v>
      </c>
      <c r="J21" s="3"/>
    </row>
    <row r="22" spans="1:10" ht="26.25">
      <c r="A22" s="29"/>
      <c r="B22" s="30"/>
      <c r="C22" s="24" t="s">
        <v>22</v>
      </c>
      <c r="D22" s="24"/>
      <c r="E22" s="43">
        <f t="shared" si="0"/>
        <v>3948</v>
      </c>
      <c r="F22" s="43">
        <f t="shared" si="1"/>
        <v>415.55</v>
      </c>
      <c r="G22" s="43">
        <v>415.55</v>
      </c>
      <c r="H22" s="46"/>
      <c r="I22" s="46">
        <v>3532.45</v>
      </c>
      <c r="J22" s="3"/>
    </row>
    <row r="23" spans="1:10" ht="26.25">
      <c r="A23" s="31" t="s">
        <v>23</v>
      </c>
      <c r="B23" s="32">
        <v>80101</v>
      </c>
      <c r="C23" s="24" t="s">
        <v>24</v>
      </c>
      <c r="D23" s="24"/>
      <c r="E23" s="43">
        <f t="shared" si="0"/>
        <v>46800</v>
      </c>
      <c r="F23" s="43">
        <f t="shared" si="1"/>
        <v>4926.32</v>
      </c>
      <c r="G23" s="44">
        <v>4926.32</v>
      </c>
      <c r="H23" s="45"/>
      <c r="I23" s="45">
        <f>38652.63+3221.05</f>
        <v>41873.68</v>
      </c>
      <c r="J23" s="3"/>
    </row>
    <row r="24" spans="1:11" ht="26.25">
      <c r="A24" s="29"/>
      <c r="B24" s="30"/>
      <c r="C24" s="24" t="s">
        <v>18</v>
      </c>
      <c r="D24" s="24"/>
      <c r="E24" s="43">
        <f t="shared" si="0"/>
        <v>88253.16</v>
      </c>
      <c r="F24" s="43">
        <v>9291.28</v>
      </c>
      <c r="G24" s="44">
        <f>F24</f>
        <v>9291.28</v>
      </c>
      <c r="H24" s="45"/>
      <c r="I24" s="45">
        <v>78961.88</v>
      </c>
      <c r="J24" s="41"/>
      <c r="K24" s="37"/>
    </row>
    <row r="25" spans="1:11" ht="26.25">
      <c r="A25" s="29"/>
      <c r="B25" s="30"/>
      <c r="C25" s="24" t="s">
        <v>27</v>
      </c>
      <c r="D25" s="24"/>
      <c r="E25" s="43">
        <f>F25+I25</f>
        <v>1482.36</v>
      </c>
      <c r="F25" s="43">
        <f>G25</f>
        <v>156.03</v>
      </c>
      <c r="G25" s="44">
        <v>156.03</v>
      </c>
      <c r="H25" s="45"/>
      <c r="I25" s="45">
        <v>1326.33</v>
      </c>
      <c r="J25" s="3"/>
      <c r="K25" s="37"/>
    </row>
    <row r="26" spans="1:11" ht="26.25">
      <c r="A26" s="29"/>
      <c r="B26" s="30"/>
      <c r="C26" s="24" t="s">
        <v>19</v>
      </c>
      <c r="D26" s="24"/>
      <c r="E26" s="43">
        <f t="shared" si="0"/>
        <v>15801.8</v>
      </c>
      <c r="F26" s="43">
        <f t="shared" si="1"/>
        <v>1663.42</v>
      </c>
      <c r="G26" s="44">
        <v>1663.42</v>
      </c>
      <c r="H26" s="45"/>
      <c r="I26" s="45">
        <v>14138.38</v>
      </c>
      <c r="J26" s="3"/>
      <c r="K26" s="37"/>
    </row>
    <row r="27" spans="1:11" ht="26.25">
      <c r="A27" s="29"/>
      <c r="B27" s="30"/>
      <c r="C27" s="24" t="s">
        <v>20</v>
      </c>
      <c r="D27" s="24"/>
      <c r="E27" s="43">
        <f t="shared" si="0"/>
        <v>2447.94</v>
      </c>
      <c r="F27" s="43">
        <f t="shared" si="1"/>
        <v>259.31</v>
      </c>
      <c r="G27" s="44">
        <v>259.31</v>
      </c>
      <c r="H27" s="45"/>
      <c r="I27" s="45">
        <v>2188.63</v>
      </c>
      <c r="J27" s="3"/>
      <c r="K27" s="37"/>
    </row>
    <row r="28" spans="1:11" ht="26.25">
      <c r="A28" s="29"/>
      <c r="B28" s="30"/>
      <c r="C28" s="24" t="s">
        <v>21</v>
      </c>
      <c r="D28" s="24"/>
      <c r="E28" s="43">
        <f t="shared" si="0"/>
        <v>14300</v>
      </c>
      <c r="F28" s="45">
        <f>1442.85+62.31</f>
        <v>1505.1599999999999</v>
      </c>
      <c r="G28" s="44">
        <f>F28</f>
        <v>1505.1599999999999</v>
      </c>
      <c r="H28" s="45"/>
      <c r="I28" s="45">
        <f>12265.15+529.69</f>
        <v>12794.84</v>
      </c>
      <c r="J28" s="3"/>
      <c r="K28" s="37"/>
    </row>
    <row r="29" spans="1:11" ht="26.25">
      <c r="A29" s="29"/>
      <c r="B29" s="30"/>
      <c r="C29" s="24" t="s">
        <v>25</v>
      </c>
      <c r="D29" s="24"/>
      <c r="E29" s="43">
        <f t="shared" si="0"/>
        <v>121154</v>
      </c>
      <c r="F29" s="45">
        <f>12815.15-62.31</f>
        <v>12752.84</v>
      </c>
      <c r="G29" s="44">
        <f>F29</f>
        <v>12752.84</v>
      </c>
      <c r="H29" s="45"/>
      <c r="I29" s="45">
        <f>108930.85-529.69</f>
        <v>108401.16</v>
      </c>
      <c r="J29" s="3"/>
      <c r="K29" s="37"/>
    </row>
    <row r="30" spans="1:11" ht="26.25">
      <c r="A30" s="29"/>
      <c r="B30" s="30"/>
      <c r="C30" s="24" t="s">
        <v>22</v>
      </c>
      <c r="D30" s="24"/>
      <c r="E30" s="43">
        <f t="shared" si="0"/>
        <v>12343</v>
      </c>
      <c r="F30" s="43">
        <v>1299.41</v>
      </c>
      <c r="G30" s="44">
        <f>F30</f>
        <v>1299.41</v>
      </c>
      <c r="H30" s="45"/>
      <c r="I30" s="45">
        <v>11043.59</v>
      </c>
      <c r="J30" s="3"/>
      <c r="K30" s="37"/>
    </row>
    <row r="31" spans="1:11" ht="26.25">
      <c r="A31" s="31" t="s">
        <v>23</v>
      </c>
      <c r="B31" s="32">
        <v>80113</v>
      </c>
      <c r="C31" s="24" t="s">
        <v>22</v>
      </c>
      <c r="D31" s="24"/>
      <c r="E31" s="43">
        <f t="shared" si="0"/>
        <v>40335</v>
      </c>
      <c r="F31" s="43">
        <v>4246.75</v>
      </c>
      <c r="G31" s="44">
        <f>F31</f>
        <v>4246.75</v>
      </c>
      <c r="H31" s="45"/>
      <c r="I31" s="45">
        <v>36088.25</v>
      </c>
      <c r="J31" s="3"/>
      <c r="K31" s="37"/>
    </row>
    <row r="32" spans="1:10" ht="31.5" customHeight="1">
      <c r="A32" s="66" t="s">
        <v>12</v>
      </c>
      <c r="B32" s="66"/>
      <c r="C32" s="66"/>
      <c r="D32" s="67" t="s">
        <v>30</v>
      </c>
      <c r="E32" s="68"/>
      <c r="F32" s="68"/>
      <c r="G32" s="68"/>
      <c r="H32" s="68"/>
      <c r="I32" s="69"/>
      <c r="J32" s="3"/>
    </row>
    <row r="33" spans="1:11" ht="33" customHeight="1">
      <c r="A33" s="5" t="s">
        <v>13</v>
      </c>
      <c r="B33" s="5"/>
      <c r="C33" s="12"/>
      <c r="D33" s="21" t="s">
        <v>15</v>
      </c>
      <c r="E33" s="70" t="s">
        <v>29</v>
      </c>
      <c r="F33" s="70"/>
      <c r="G33" s="70"/>
      <c r="H33" s="70"/>
      <c r="I33" s="70"/>
      <c r="J33" s="3"/>
      <c r="K33" s="38"/>
    </row>
    <row r="34" spans="1:11" ht="16.5" customHeight="1">
      <c r="A34" s="71" t="s">
        <v>32</v>
      </c>
      <c r="B34" s="72"/>
      <c r="C34" s="72"/>
      <c r="D34" s="73"/>
      <c r="E34" s="42">
        <f>E35+E36+E37+E38+E39+E41+E40</f>
        <v>107012.5</v>
      </c>
      <c r="F34" s="42">
        <f>F35+F36+F37+F38+F39+F41+F40</f>
        <v>16822.37</v>
      </c>
      <c r="G34" s="42">
        <f>G35+G36+G37+G38+G39+G41+G40</f>
        <v>16822.37</v>
      </c>
      <c r="H34" s="42">
        <f>H35+H36+H37+H38+H39+H41+H40</f>
        <v>0</v>
      </c>
      <c r="I34" s="42">
        <f>I35+I36+I37+I38+I39+I41+I40</f>
        <v>90190.13</v>
      </c>
      <c r="J34" s="3"/>
      <c r="K34" s="38"/>
    </row>
    <row r="35" spans="1:10" ht="26.25">
      <c r="A35" s="31" t="s">
        <v>34</v>
      </c>
      <c r="B35" s="32">
        <v>85395</v>
      </c>
      <c r="C35" s="24" t="s">
        <v>18</v>
      </c>
      <c r="D35" s="24"/>
      <c r="E35" s="43">
        <f aca="true" t="shared" si="2" ref="E35:E41">F35+I35</f>
        <v>44315.619999999995</v>
      </c>
      <c r="F35" s="43">
        <f aca="true" t="shared" si="3" ref="F35:F41">G35</f>
        <v>6966.42</v>
      </c>
      <c r="G35" s="44">
        <v>6966.42</v>
      </c>
      <c r="H35" s="45"/>
      <c r="I35" s="45">
        <v>37349.2</v>
      </c>
      <c r="J35" s="3"/>
    </row>
    <row r="36" spans="1:11" ht="26.25">
      <c r="A36" s="29"/>
      <c r="B36" s="30"/>
      <c r="C36" s="24" t="s">
        <v>19</v>
      </c>
      <c r="D36" s="24"/>
      <c r="E36" s="43">
        <f t="shared" si="2"/>
        <v>9836.82</v>
      </c>
      <c r="F36" s="43">
        <f t="shared" si="3"/>
        <v>1546.35</v>
      </c>
      <c r="G36" s="44">
        <v>1546.35</v>
      </c>
      <c r="H36" s="45"/>
      <c r="I36" s="45">
        <v>8290.47</v>
      </c>
      <c r="J36" s="41"/>
      <c r="K36" s="37"/>
    </row>
    <row r="37" spans="1:11" ht="26.25">
      <c r="A37" s="29"/>
      <c r="B37" s="30"/>
      <c r="C37" s="24" t="s">
        <v>20</v>
      </c>
      <c r="D37" s="24"/>
      <c r="E37" s="43">
        <f t="shared" si="2"/>
        <v>1360.06</v>
      </c>
      <c r="F37" s="43">
        <f t="shared" si="3"/>
        <v>213.8</v>
      </c>
      <c r="G37" s="44">
        <v>213.8</v>
      </c>
      <c r="H37" s="45"/>
      <c r="I37" s="45">
        <v>1146.26</v>
      </c>
      <c r="J37" s="3"/>
      <c r="K37" s="37"/>
    </row>
    <row r="38" spans="1:11" ht="26.25">
      <c r="A38" s="29"/>
      <c r="B38" s="30"/>
      <c r="C38" s="24" t="s">
        <v>33</v>
      </c>
      <c r="D38" s="24"/>
      <c r="E38" s="43">
        <f t="shared" si="2"/>
        <v>8100</v>
      </c>
      <c r="F38" s="43">
        <f t="shared" si="3"/>
        <v>1273.32</v>
      </c>
      <c r="G38" s="44">
        <v>1273.32</v>
      </c>
      <c r="H38" s="45"/>
      <c r="I38" s="45">
        <v>6826.68</v>
      </c>
      <c r="J38" s="3"/>
      <c r="K38" s="37"/>
    </row>
    <row r="39" spans="1:11" ht="26.25">
      <c r="A39" s="29"/>
      <c r="B39" s="30"/>
      <c r="C39" s="24" t="s">
        <v>21</v>
      </c>
      <c r="D39" s="24"/>
      <c r="E39" s="43">
        <f t="shared" si="2"/>
        <v>20400</v>
      </c>
      <c r="F39" s="43">
        <f t="shared" si="3"/>
        <v>3206.88</v>
      </c>
      <c r="G39" s="44">
        <v>3206.88</v>
      </c>
      <c r="H39" s="45"/>
      <c r="I39" s="45">
        <v>17193.12</v>
      </c>
      <c r="J39" s="3"/>
      <c r="K39" s="37"/>
    </row>
    <row r="40" spans="1:12" s="19" customFormat="1" ht="27" customHeight="1">
      <c r="A40" s="14"/>
      <c r="B40" s="15"/>
      <c r="C40" s="13" t="s">
        <v>22</v>
      </c>
      <c r="D40" s="16"/>
      <c r="E40" s="17">
        <f>F40+I40</f>
        <v>21000</v>
      </c>
      <c r="F40" s="17">
        <f>G40</f>
        <v>3301.2</v>
      </c>
      <c r="G40" s="17">
        <v>3301.2</v>
      </c>
      <c r="H40" s="17"/>
      <c r="I40" s="17">
        <v>17698.8</v>
      </c>
      <c r="J40" s="40"/>
      <c r="K40" s="18"/>
      <c r="L40" s="39"/>
    </row>
    <row r="41" spans="1:11" ht="26.25">
      <c r="A41" s="29"/>
      <c r="B41" s="30"/>
      <c r="C41" s="24" t="s">
        <v>35</v>
      </c>
      <c r="D41" s="24"/>
      <c r="E41" s="43">
        <f t="shared" si="2"/>
        <v>2000</v>
      </c>
      <c r="F41" s="43">
        <f t="shared" si="3"/>
        <v>314.4</v>
      </c>
      <c r="G41" s="44">
        <v>314.4</v>
      </c>
      <c r="H41" s="45"/>
      <c r="I41" s="45">
        <v>1685.6</v>
      </c>
      <c r="J41" s="3"/>
      <c r="K41" s="37"/>
    </row>
    <row r="42" spans="1:10" s="36" customFormat="1" ht="24" customHeight="1">
      <c r="A42" s="61" t="s">
        <v>26</v>
      </c>
      <c r="B42" s="62"/>
      <c r="C42" s="62"/>
      <c r="D42" s="33"/>
      <c r="E42" s="34">
        <f>E14+E10</f>
        <v>728675.3099999999</v>
      </c>
      <c r="F42" s="34">
        <f>F14+F10</f>
        <v>187892.47</v>
      </c>
      <c r="G42" s="34">
        <f>G14+G10</f>
        <v>60152.47</v>
      </c>
      <c r="H42" s="34">
        <f>H14+H10</f>
        <v>127740</v>
      </c>
      <c r="I42" s="34">
        <f>I14+I10</f>
        <v>540782.8400000001</v>
      </c>
      <c r="J42" s="35"/>
    </row>
    <row r="43" spans="2:10" ht="12.75">
      <c r="B43" s="3"/>
      <c r="C43" s="3"/>
      <c r="D43" s="3"/>
      <c r="E43" s="3"/>
      <c r="F43" s="3"/>
      <c r="G43" s="41"/>
      <c r="H43" s="3"/>
      <c r="I43" s="3"/>
      <c r="J43" s="3"/>
    </row>
    <row r="44" ht="12.75">
      <c r="E44" s="37"/>
    </row>
  </sheetData>
  <sheetProtection/>
  <mergeCells count="23">
    <mergeCell ref="A11:C11"/>
    <mergeCell ref="D11:I11"/>
    <mergeCell ref="E12:I12"/>
    <mergeCell ref="E7:E9"/>
    <mergeCell ref="G7:H7"/>
    <mergeCell ref="G8:H8"/>
    <mergeCell ref="A10:D10"/>
    <mergeCell ref="A42:C42"/>
    <mergeCell ref="A14:D14"/>
    <mergeCell ref="A15:C15"/>
    <mergeCell ref="A32:C32"/>
    <mergeCell ref="D32:I32"/>
    <mergeCell ref="E33:I33"/>
    <mergeCell ref="A17:D17"/>
    <mergeCell ref="A34:D34"/>
    <mergeCell ref="D15:I15"/>
    <mergeCell ref="E16:I16"/>
    <mergeCell ref="H2:I2"/>
    <mergeCell ref="A5:I6"/>
    <mergeCell ref="A7:A9"/>
    <mergeCell ref="B7:B9"/>
    <mergeCell ref="C7:C9"/>
    <mergeCell ref="D7:D9"/>
  </mergeCells>
  <printOptions/>
  <pageMargins left="0.92" right="0.75" top="0.77" bottom="1" header="0.4" footer="0.5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Wołyniec</dc:creator>
  <cp:keywords/>
  <dc:description/>
  <cp:lastModifiedBy>Ewa Wołyniec</cp:lastModifiedBy>
  <cp:lastPrinted>2019-09-30T07:19:22Z</cp:lastPrinted>
  <dcterms:created xsi:type="dcterms:W3CDTF">2019-01-04T11:25:29Z</dcterms:created>
  <dcterms:modified xsi:type="dcterms:W3CDTF">2019-09-30T07:19:27Z</dcterms:modified>
  <cp:category/>
  <cp:version/>
  <cp:contentType/>
  <cp:contentStatus/>
</cp:coreProperties>
</file>