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0">'10'!$A$2:$G$28</definedName>
    <definedName name="_xlnm.Print_Area" localSheetId="11">'11'!$A$2:$G$31</definedName>
    <definedName name="_xlnm.Print_Area" localSheetId="2">'3'!$A$2:$I$94</definedName>
    <definedName name="_xlnm.Print_Area" localSheetId="3">'3a'!$A$2:$I$45</definedName>
    <definedName name="_xlnm.Print_Area" localSheetId="5">'5'!$A$1:$E$61</definedName>
    <definedName name="_xlnm.Print_Area" localSheetId="6">'6'!$B$2:$I$14</definedName>
    <definedName name="_xlnm.Print_Area" localSheetId="9">'9'!$A$3:$C$43</definedName>
  </definedNames>
  <calcPr fullCalcOnLoad="1"/>
</workbook>
</file>

<file path=xl/sharedStrings.xml><?xml version="1.0" encoding="utf-8"?>
<sst xmlns="http://schemas.openxmlformats.org/spreadsheetml/2006/main" count="1819" uniqueCount="811">
  <si>
    <t>Dotacje celowe otrzymane z budżetu państwa na inwestycje i zakupy inwestycyjne realizowane przez gminę na podstawie porozumień z organami administracji rządowej</t>
  </si>
  <si>
    <t>285 860,86</t>
  </si>
  <si>
    <t>993 000,00</t>
  </si>
  <si>
    <t>491 505,98</t>
  </si>
  <si>
    <t>450 409,73</t>
  </si>
  <si>
    <t>41 096,25</t>
  </si>
  <si>
    <t>3 999 722,84</t>
  </si>
  <si>
    <t>2 718 722,84</t>
  </si>
  <si>
    <t>20 109 854,04</t>
  </si>
  <si>
    <t>Promocja idei odnowy wsi , organizacja i udział     w imprezach integracyjnych</t>
  </si>
  <si>
    <t xml:space="preserve">Doposażenie i remont świetlicy wiejskiej          </t>
  </si>
  <si>
    <t xml:space="preserve">Zakup tablicy informacyjnej </t>
  </si>
  <si>
    <t>Remont drogi i usunięcie zakrzewień</t>
  </si>
  <si>
    <t>Utrzymanie świetlicy wiejskiej  - sprzątanie świetlicy</t>
  </si>
  <si>
    <t>Zakup  książek i publikacji popularno- naukowych dla dzieci  i młodzieży</t>
  </si>
  <si>
    <t>Promocja idei odnowy wsi , organizacja i udział     w imprezach integracyjnych.</t>
  </si>
  <si>
    <t>Remont dróg na terenie sołectwa</t>
  </si>
  <si>
    <t>Naprawa piły oraz zakup baterii do radiostacji dla OSP Ulesie</t>
  </si>
  <si>
    <t xml:space="preserve">Utrzymanie i doposażenie świetlicy wiejskiej  </t>
  </si>
  <si>
    <t>Wykaz dotacji udzielanych z budżetu Gminy Miłkowice w roku 2014</t>
  </si>
  <si>
    <t>PLAN PRZYCHODÓW I ROZCHODÓW w 2014 roku</t>
  </si>
  <si>
    <t>Spłaty kredytów i pożyczek</t>
  </si>
  <si>
    <t>Remont drogi w Dobrzejowie(fundusz solecki Rzeszotary-Dobrzejów)</t>
  </si>
  <si>
    <t>Budowa wiaty przystankowej (fundusz solecki Grzymalin)</t>
  </si>
  <si>
    <t>Dzial 700: GOSPODARKA MIESZKANIOWA</t>
  </si>
  <si>
    <t>Rozdzial: 70005: Gospodarka gruntami i nieruchomościami</t>
  </si>
  <si>
    <t>DZIAŁ: OCHRONA ZDROWIA</t>
  </si>
  <si>
    <t>Rozbudowa placu zabaw w Kochlicach  - fundusz sołecki</t>
  </si>
  <si>
    <t>Rozbudowa terenu do rekreacji (fundusz sołecki Jezierzany)</t>
  </si>
  <si>
    <t>Ogrodzenie  miejsca rekreacji i wypoczynku w Miłkowicach (fundusz sołecki)</t>
  </si>
  <si>
    <r>
      <t xml:space="preserve">Działanie: </t>
    </r>
    <r>
      <rPr>
        <sz val="10"/>
        <color indexed="8"/>
        <rFont val="Arial"/>
        <family val="2"/>
      </rPr>
      <t>Odnowa i rozwój wsi</t>
    </r>
  </si>
  <si>
    <t>Wydatki  bieżące  razem:</t>
  </si>
  <si>
    <t>Wartość zadania</t>
  </si>
  <si>
    <t>środki budzetu j.s.t</t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</si>
  <si>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</si>
  <si>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</si>
  <si>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</si>
  <si>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</si>
  <si>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</si>
  <si>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</si>
  <si>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Wpływy z tytułu zwrotów wypłaconych świadczeń z funduszu Alimentacyjnego</t>
  </si>
  <si>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</si>
  <si>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</si>
  <si>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</si>
  <si>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</si>
  <si>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</si>
  <si>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</si>
  <si>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</si>
  <si>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</si>
  <si>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</si>
  <si>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</si>
  <si>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CE"/>
        <family val="2"/>
      </rPr>
      <t xml:space="preserve"> Wpływy i wydatki związane z gromadzeniem środków z opłat i kar za korzystanie ze środowiska</t>
    </r>
  </si>
  <si>
    <r>
      <t xml:space="preserve">                             § 0400 </t>
    </r>
    <r>
      <rPr>
        <sz val="10"/>
        <rFont val="Arial CE"/>
        <family val="2"/>
      </rPr>
      <t>Wpływy z opłaty produktowej</t>
    </r>
  </si>
  <si>
    <r>
      <t xml:space="preserve">                             § 0690 </t>
    </r>
    <r>
      <rPr>
        <sz val="10"/>
        <rFont val="Arial CE"/>
        <family val="2"/>
      </rPr>
      <t>Wpływy z różnych opłat</t>
    </r>
  </si>
  <si>
    <r>
      <t xml:space="preserve">§ 6050 </t>
    </r>
    <r>
      <rPr>
        <sz val="10"/>
        <rFont val="Arial CE"/>
        <family val="0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</si>
  <si>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</si>
  <si>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</si>
  <si>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</si>
  <si>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</si>
  <si>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</si>
  <si>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</si>
  <si>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nawierzchni placu targowego w Miłkowicach</t>
  </si>
  <si>
    <t>Dział 500 : HANDEL</t>
  </si>
  <si>
    <t>Rozdział 50095 : Pozostała działalność</t>
  </si>
  <si>
    <t>GZGK   Miłkowice</t>
  </si>
  <si>
    <t>Zakup kosiarki do utrzymania terenów zielonych w Głuchowicach (fundusz sołecki)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</si>
  <si>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</si>
  <si>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</si>
  <si>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</si>
  <si>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</si>
  <si>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</si>
  <si>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</si>
  <si>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</si>
  <si>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</si>
  <si>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</si>
  <si>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</si>
  <si>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</si>
  <si>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</si>
  <si>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</si>
  <si>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</si>
  <si>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</si>
  <si>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</si>
  <si>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</si>
  <si>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</si>
  <si>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</si>
  <si>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</si>
  <si>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</si>
  <si>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</si>
  <si>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</si>
  <si>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</si>
  <si>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</si>
  <si>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</si>
  <si>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</si>
  <si>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</si>
  <si>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</si>
  <si>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</si>
  <si>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</si>
  <si>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</si>
  <si>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</si>
  <si>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</si>
  <si>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0690</t>
  </si>
  <si>
    <t>Wpływy z różnych opłat</t>
  </si>
  <si>
    <t>100,00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</si>
  <si>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</si>
  <si>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</si>
  <si>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</si>
  <si>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</si>
  <si>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</si>
  <si>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</si>
  <si>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</si>
  <si>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</si>
  <si>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</si>
  <si>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1 000,00</t>
  </si>
  <si>
    <t>Urzędy naczelnych organów władzy państwowej, kontroli i ochrony prawa oraz sądownictwa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</si>
  <si>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</si>
  <si>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</si>
  <si>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</si>
  <si>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</si>
  <si>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</si>
  <si>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</si>
  <si>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</si>
  <si>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</si>
  <si>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</si>
  <si>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</si>
  <si>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</si>
  <si>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</si>
  <si>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</si>
  <si>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</si>
  <si>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</si>
  <si>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</si>
  <si>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</si>
  <si>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</si>
  <si>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</si>
  <si>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</si>
  <si>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</si>
  <si>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</si>
  <si>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</si>
  <si>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</si>
  <si>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</si>
  <si>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</si>
  <si>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</si>
  <si>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</si>
  <si>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</si>
  <si>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</si>
  <si>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</si>
  <si>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</si>
  <si>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</si>
  <si>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</si>
  <si>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</si>
  <si>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10 000,00</t>
  </si>
  <si>
    <t>0370</t>
  </si>
  <si>
    <t>Opłata od posiadania psów</t>
  </si>
  <si>
    <t>0430</t>
  </si>
  <si>
    <t>Wpływy z opłaty targowej</t>
  </si>
  <si>
    <t>7 000,00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</si>
  <si>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</si>
  <si>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</si>
  <si>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</si>
  <si>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</si>
  <si>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</si>
  <si>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</si>
  <si>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</si>
  <si>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</si>
  <si>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</si>
  <si>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</si>
  <si>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</si>
  <si>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</si>
  <si>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</si>
  <si>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</si>
  <si>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</si>
  <si>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</si>
  <si>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</si>
  <si>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</si>
  <si>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</si>
  <si>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</si>
  <si>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</si>
  <si>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</si>
  <si>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</si>
  <si>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</si>
  <si>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</si>
  <si>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</si>
  <si>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</si>
  <si>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80104</t>
  </si>
  <si>
    <t xml:space="preserve">Przedszkola </t>
  </si>
  <si>
    <t>2310</t>
  </si>
  <si>
    <t>Dotacje celowe otrzymane z gminy na zadania bieżące realizowane na podstawie porozumień (umów) między jednostkami samorządu terytorialnego</t>
  </si>
  <si>
    <t>852</t>
  </si>
  <si>
    <t>Pomoc społeczna</t>
  </si>
  <si>
    <t>85212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</si>
  <si>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</si>
  <si>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</si>
  <si>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</si>
  <si>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</si>
  <si>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</si>
  <si>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</si>
  <si>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</si>
  <si>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</si>
  <si>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</si>
  <si>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</si>
  <si>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</si>
  <si>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</si>
  <si>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125 500,00</t>
  </si>
  <si>
    <t>85228</t>
  </si>
  <si>
    <t>Usługi opiekuńcze i specjalistyczne usługi opiekuńcze</t>
  </si>
  <si>
    <t>0830</t>
  </si>
  <si>
    <t>Wpływy z usług</t>
  </si>
  <si>
    <t>85295</t>
  </si>
  <si>
    <t>900</t>
  </si>
  <si>
    <t>Gospodarka komunalna i ochrona środowiska</t>
  </si>
  <si>
    <t>4 000,00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</si>
  <si>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</si>
  <si>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</si>
  <si>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</si>
  <si>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</si>
  <si>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</si>
  <si>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</si>
  <si>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</si>
  <si>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</si>
  <si>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</si>
  <si>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</si>
  <si>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</si>
  <si>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Ogółem:</t>
  </si>
  <si>
    <t xml:space="preserve">w tym z tytułu dotacji
i środków na finansowanie wydatków na realizację zadań finansowanych z udziałem środków, o których mowa w art. 5 ust. 1 pkt 2 i 3 
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</si>
  <si>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</si>
  <si>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</si>
  <si>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</si>
  <si>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</si>
  <si>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</si>
  <si>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</si>
  <si>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</si>
  <si>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</si>
  <si>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</si>
  <si>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</si>
  <si>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</si>
  <si>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</si>
  <si>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</si>
  <si>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</si>
  <si>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</si>
  <si>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</si>
  <si>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</si>
  <si>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Melioracje wodne</t>
  </si>
  <si>
    <t>01010</t>
  </si>
  <si>
    <t>Infrastruktura wodociągowa i sanitacyjna wsi</t>
  </si>
  <si>
    <t>Izby rolnicze</t>
  </si>
  <si>
    <t>Drogi publiczne gminne</t>
  </si>
  <si>
    <t>Różne jednostki obsługi gospodarki mieszkaniowej</t>
  </si>
  <si>
    <t>Działalność usługowa</t>
  </si>
  <si>
    <t>Plany zagospodarowania przestrzennego</t>
  </si>
  <si>
    <t>Promocja jednostek samorządu terytorialnego</t>
  </si>
  <si>
    <t>Jednostki terenowe Policji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</si>
  <si>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</si>
  <si>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</si>
  <si>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</si>
  <si>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</si>
  <si>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</si>
  <si>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</si>
  <si>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</si>
  <si>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</si>
  <si>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</si>
  <si>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</si>
  <si>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</si>
  <si>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</si>
  <si>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</si>
  <si>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</si>
  <si>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</si>
  <si>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Edukacyjna opieka wychowawcza</t>
  </si>
  <si>
    <t>Gospodarka odpadami</t>
  </si>
  <si>
    <t>Utrzymanie zieleni w miastach i gminach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</si>
  <si>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</si>
  <si>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</si>
  <si>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</si>
  <si>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</si>
  <si>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</si>
  <si>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</si>
  <si>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</si>
  <si>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</si>
  <si>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</si>
  <si>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</si>
  <si>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</si>
  <si>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</si>
  <si>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</si>
  <si>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</si>
  <si>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</si>
  <si>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</si>
  <si>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</si>
  <si>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</si>
  <si>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</si>
  <si>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</si>
  <si>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</si>
  <si>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</si>
  <si>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</si>
  <si>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</si>
  <si>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</si>
  <si>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Dotacja celowa na dofinans. inwestycji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</si>
  <si>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</si>
  <si>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</si>
  <si>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</si>
  <si>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</si>
  <si>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</si>
  <si>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</si>
  <si>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</si>
  <si>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</si>
  <si>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</si>
  <si>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PSP Legnica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</si>
  <si>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</si>
  <si>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</si>
  <si>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</si>
  <si>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</si>
  <si>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</si>
  <si>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</si>
  <si>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</si>
  <si>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</si>
  <si>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</si>
  <si>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</si>
  <si>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</si>
  <si>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</si>
  <si>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</si>
  <si>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</si>
  <si>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</si>
  <si>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</si>
  <si>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</si>
  <si>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</si>
  <si>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</si>
  <si>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</si>
  <si>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</si>
  <si>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Dział 926 : KULTURA FIZYCZNA</t>
  </si>
  <si>
    <t>Rozdział  92601: Obiekty sportowe</t>
  </si>
  <si>
    <t>Razem wydatki inwestycyjne: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</si>
  <si>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</si>
  <si>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</si>
  <si>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</si>
  <si>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</si>
  <si>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</si>
  <si>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</si>
  <si>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</si>
  <si>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</si>
  <si>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</si>
  <si>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</si>
  <si>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</si>
  <si>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</si>
  <si>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</si>
  <si>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</si>
  <si>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</si>
  <si>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</si>
  <si>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</si>
  <si>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</si>
  <si>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</si>
  <si>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</si>
  <si>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</si>
  <si>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</si>
  <si>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</si>
  <si>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</si>
  <si>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</si>
  <si>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</si>
  <si>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</si>
  <si>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</si>
  <si>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</si>
  <si>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</si>
  <si>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</si>
  <si>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</si>
  <si>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</si>
  <si>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</si>
  <si>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</si>
  <si>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</si>
  <si>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</si>
  <si>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</si>
  <si>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</si>
  <si>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</t>
  </si>
  <si>
    <t>Nazwa sołectwa</t>
  </si>
  <si>
    <t>Wydatki w ramach funduszu</t>
  </si>
  <si>
    <t>O1008</t>
  </si>
  <si>
    <t>Bobrów</t>
  </si>
  <si>
    <t>Głuchowice</t>
  </si>
  <si>
    <t>Gniewomirowice</t>
  </si>
  <si>
    <t>w.bież.</t>
  </si>
  <si>
    <t>ogółem</t>
  </si>
  <si>
    <t>Goślinów</t>
  </si>
  <si>
    <t>Grzymalin</t>
  </si>
  <si>
    <t>Utrzymanie terenów zielonych</t>
  </si>
  <si>
    <t>Jakuszów</t>
  </si>
  <si>
    <t>Jezierzany</t>
  </si>
  <si>
    <t>Kochlice</t>
  </si>
  <si>
    <t>Miłkowice</t>
  </si>
  <si>
    <t>Pątnówek</t>
  </si>
  <si>
    <t>Rzeszotary-Dobrzejów</t>
  </si>
  <si>
    <t>Siedliska</t>
  </si>
  <si>
    <t>Studnica</t>
  </si>
  <si>
    <t>Ulesie-Lipce</t>
  </si>
  <si>
    <t>Wydatki majątkowe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</si>
  <si>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</si>
  <si>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</si>
  <si>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</si>
  <si>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</si>
  <si>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</si>
  <si>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</si>
  <si>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</si>
  <si>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§*</t>
  </si>
  <si>
    <t>Wyszczególnienie</t>
  </si>
  <si>
    <t>Plan na 2021 rok</t>
  </si>
  <si>
    <t>0980</t>
  </si>
  <si>
    <t>Dochody
ogółem</t>
  </si>
  <si>
    <t>dotacje</t>
  </si>
  <si>
    <t>Dochody  ogółem:</t>
  </si>
  <si>
    <t>Wydatki  ogółem:</t>
  </si>
  <si>
    <t>Zwalczanie Narkomanii</t>
  </si>
  <si>
    <t>PLAN PRZYCHODÓW I WYDATKÓW</t>
  </si>
  <si>
    <t xml:space="preserve">Plan przychodów </t>
  </si>
  <si>
    <t>dz.400 r.40002</t>
  </si>
  <si>
    <t>Stan środków na początek roku</t>
  </si>
  <si>
    <t>§ 2650</t>
  </si>
  <si>
    <t>§ 0750</t>
  </si>
  <si>
    <t>§ 0830</t>
  </si>
  <si>
    <t>Pozostałe przychody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</si>
  <si>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</si>
  <si>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</si>
  <si>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</si>
  <si>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</si>
  <si>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</si>
  <si>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</si>
  <si>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</si>
  <si>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</si>
  <si>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</si>
  <si>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</si>
  <si>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</si>
  <si>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</si>
  <si>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</si>
  <si>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</si>
  <si>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</si>
  <si>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</si>
  <si>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</si>
  <si>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</si>
  <si>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</si>
  <si>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</si>
  <si>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</si>
  <si>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</si>
  <si>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</si>
  <si>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</si>
  <si>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</si>
  <si>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</si>
  <si>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</si>
  <si>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</si>
  <si>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</si>
  <si>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</si>
  <si>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</si>
  <si>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</si>
  <si>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</si>
  <si>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</si>
  <si>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</si>
  <si>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</si>
  <si>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</si>
  <si>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</si>
  <si>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</si>
  <si>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</si>
  <si>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</si>
  <si>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</si>
  <si>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</si>
  <si>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</si>
  <si>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</si>
  <si>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</si>
  <si>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</si>
  <si>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</si>
  <si>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</si>
  <si>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</si>
  <si>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</si>
  <si>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</si>
  <si>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</si>
  <si>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</si>
  <si>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</si>
  <si>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</si>
  <si>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</si>
  <si>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</si>
  <si>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</si>
  <si>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</si>
  <si>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</si>
  <si>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</si>
  <si>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</si>
  <si>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</si>
  <si>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</si>
  <si>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</si>
  <si>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</si>
  <si>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</si>
  <si>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</si>
  <si>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</si>
  <si>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</si>
  <si>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</si>
  <si>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</si>
  <si>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</si>
  <si>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</si>
  <si>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</si>
  <si>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</si>
  <si>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</si>
  <si>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</si>
  <si>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</si>
  <si>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</si>
  <si>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</si>
  <si>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</si>
  <si>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</si>
  <si>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</si>
  <si>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</si>
  <si>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</si>
  <si>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</si>
  <si>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</si>
  <si>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</si>
  <si>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</si>
  <si>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</si>
  <si>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</si>
  <si>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</si>
  <si>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</si>
  <si>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</si>
  <si>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</si>
  <si>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</si>
  <si>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Porozumienie z Wojewodą Dolnośląskim na "Pomoc państwa w zakresie dożywiania"</t>
  </si>
  <si>
    <t>01008 §4300</t>
  </si>
  <si>
    <t>60015 §2650</t>
  </si>
  <si>
    <t>60016 §4210</t>
  </si>
  <si>
    <t>60016 §6050</t>
  </si>
  <si>
    <t>75095 §4210</t>
  </si>
  <si>
    <t>75412 §4210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</si>
  <si>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</si>
  <si>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</si>
  <si>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</si>
  <si>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</si>
  <si>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</si>
  <si>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</si>
  <si>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</si>
  <si>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</si>
  <si>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</si>
  <si>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</si>
  <si>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</si>
  <si>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</si>
  <si>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</si>
  <si>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</si>
  <si>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</si>
  <si>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</si>
  <si>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Dochody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</si>
  <si>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</si>
  <si>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Dział 010: </t>
    </r>
    <r>
      <rPr>
        <sz val="10"/>
        <rFont val="Arial CE"/>
        <family val="0"/>
      </rPr>
      <t>ROLNICTWO I ŁOWIECTWO</t>
    </r>
  </si>
  <si>
    <r>
      <t xml:space="preserve">rozdział 01010: </t>
    </r>
    <r>
      <rPr>
        <sz val="10"/>
        <rFont val="Arial CE"/>
        <family val="0"/>
      </rPr>
      <t>Infrastruktura wodociągowa i sanitacyjna wsi</t>
    </r>
  </si>
  <si>
    <t>Dotacja przedmiotowa z budżetu Gminy (brutto)</t>
  </si>
  <si>
    <t>§ 0690</t>
  </si>
  <si>
    <t>§ 0920</t>
  </si>
  <si>
    <t>§ 4400</t>
  </si>
  <si>
    <t>Opłaty za administrowanie i czynsze za budynki ,lokale i pomieszczenia garażowe</t>
  </si>
  <si>
    <t>38 100,00</t>
  </si>
  <si>
    <t>21 000,00</t>
  </si>
  <si>
    <t>Urzędy gmin (miast i miast na prawach powiatu)</t>
  </si>
  <si>
    <t>14 000,00</t>
  </si>
  <si>
    <t>100 000,00</t>
  </si>
  <si>
    <t>0490</t>
  </si>
  <si>
    <t>Wpływy z innych lokalnych opłat pobieranych przez jednostki samorządu terytorialnego na podstawie odrębnych ustaw</t>
  </si>
  <si>
    <t>130 000,00</t>
  </si>
  <si>
    <t>0400</t>
  </si>
  <si>
    <t>Wpływy z opłaty produktowej</t>
  </si>
  <si>
    <t>600,00</t>
  </si>
  <si>
    <t>Wyłączenie z produkcji gruntów rolnych</t>
  </si>
  <si>
    <t>Dostarczanie paliw gazowych</t>
  </si>
  <si>
    <t>Lokalny transport zbiorowy</t>
  </si>
  <si>
    <t>Rady gmin (miast i miast na prawach powiatu)</t>
  </si>
  <si>
    <t>Placówki opiekuńczo-wychowawcze</t>
  </si>
  <si>
    <t>Zadania w zakresie przeciwdziałania przemocy w rodzinie</t>
  </si>
  <si>
    <t>Pomoc materialna dla uczniów</t>
  </si>
  <si>
    <t>Ochrona zabytków i opieka nad zabytkami</t>
  </si>
  <si>
    <t>01042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</si>
  <si>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</si>
  <si>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</si>
  <si>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</si>
  <si>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</si>
  <si>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</si>
  <si>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</si>
  <si>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</si>
  <si>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</si>
  <si>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</si>
  <si>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</si>
  <si>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</si>
  <si>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</si>
  <si>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źródło</t>
  </si>
  <si>
    <t>wartość zadania ogółem:</t>
  </si>
  <si>
    <t>dotychczas poniesione nakłady</t>
  </si>
  <si>
    <t>Wydatki  majątkowe  razem:</t>
  </si>
  <si>
    <t>x</t>
  </si>
  <si>
    <t>010, 01010</t>
  </si>
  <si>
    <t>2012-2014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</si>
  <si>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</si>
  <si>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</si>
  <si>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</si>
  <si>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</si>
  <si>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</si>
  <si>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921, 92109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</si>
  <si>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</si>
  <si>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</si>
  <si>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color indexed="8"/>
        <rFont val="Arial"/>
        <family val="2"/>
      </rPr>
      <t>Podstawowe usługi dla gospodarki i ludności wiejskiej</t>
    </r>
  </si>
  <si>
    <r>
      <t xml:space="preserve">Oś 4: </t>
    </r>
    <r>
      <rPr>
        <sz val="10"/>
        <color indexed="8"/>
        <rFont val="Arial"/>
        <family val="2"/>
      </rPr>
      <t>Leader</t>
    </r>
  </si>
  <si>
    <r>
      <t xml:space="preserve">Działanie:  </t>
    </r>
    <r>
      <rPr>
        <sz val="10"/>
        <color indexed="8"/>
        <rFont val="Arial"/>
        <family val="2"/>
      </rPr>
      <t>Wdrażanie lokalnych strategii rozwoju</t>
    </r>
  </si>
  <si>
    <t>PLAN DOCHODÓW RACHUNKU DOCHODÓW ORAZ WYDATKÓW NIMI SFINANSOWANYCH PLACÓWEK OŚWIATOWYCH W GMINIE MIŁKOWICE</t>
  </si>
  <si>
    <t>26 000,00</t>
  </si>
  <si>
    <t>Lecznictwo ambulatoryjne</t>
  </si>
  <si>
    <t>80101 §4240</t>
  </si>
  <si>
    <t>90004 §4300</t>
  </si>
  <si>
    <t>92109 §4300</t>
  </si>
  <si>
    <t>92109 §4170</t>
  </si>
  <si>
    <t>92116 §4300</t>
  </si>
  <si>
    <t>92195 §4170</t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</si>
  <si>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świetlicy wiejskiej w Jakuszowie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</si>
  <si>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Przebudowa i nadbudowa budynku świetlicy i remizy strażackiej OSP w Grzymalinie</t>
    </r>
  </si>
  <si>
    <t>na realizację zadań z zakresu rekreacji i wypoczynku</t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</si>
  <si>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</si>
  <si>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</si>
  <si>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</si>
  <si>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r>
      <t>Nazwa projektu:</t>
    </r>
    <r>
      <rPr>
        <i/>
        <sz val="10"/>
        <color indexed="8"/>
        <rFont val="Arial"/>
        <family val="2"/>
      </rPr>
      <t xml:space="preserve"> Remont chodnika w miejscowości Siedliska</t>
    </r>
  </si>
  <si>
    <t>600,60014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</si>
  <si>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</si>
  <si>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921,92109</t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</si>
  <si>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</si>
  <si>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t>planowana realizacja ze środkami z UE</t>
  </si>
  <si>
    <t xml:space="preserve">Drogi publiczne powiatowe </t>
  </si>
  <si>
    <t>Świadczenia rodzinne, świadczenia z funduszu alimentacyjneego oraz składki na ubezpieczenia emerytalne i rentowe z ubezpieczenia społecznego</t>
  </si>
  <si>
    <t xml:space="preserve">Dochody budżetu państwa związane z realizacją zadań z zakresu administracji rządowej zleconych gminie ustawami w 2014 r. </t>
  </si>
  <si>
    <t>75101</t>
  </si>
  <si>
    <t>751</t>
  </si>
  <si>
    <t>Plan na 2014 r.</t>
  </si>
  <si>
    <t>Plan dochodów z tytułu wpływów i wydatków związanych z gromadzeniem środków z opłat i kar za korzystanie ze środowiska w 2014 roku</t>
  </si>
  <si>
    <t>NA ROK 2014</t>
  </si>
  <si>
    <t>§ 4480</t>
  </si>
  <si>
    <t>samorządowego zakładu budżetowego - Gminnego Zakładu Gospodarki Komunalnej w Miłkowicach  na rok 2014</t>
  </si>
  <si>
    <t>Budowa miejsc rekreacji plenerowej w miejscowościach Ulesie i Rzeszotary</t>
  </si>
  <si>
    <r>
      <rPr>
        <b/>
        <sz val="10"/>
        <color indexed="8"/>
        <rFont val="Arial"/>
        <family val="2"/>
      </rPr>
      <t>Nazwa projektu</t>
    </r>
    <r>
      <rPr>
        <i/>
        <sz val="10"/>
        <color indexed="8"/>
        <rFont val="Arial"/>
        <family val="2"/>
      </rPr>
      <t>: Budowa miejsc rekreacji plenerowej w miejscowościach Ulesie i Rzeszotary</t>
    </r>
  </si>
  <si>
    <t>921,92195</t>
  </si>
  <si>
    <t>2013-2014</t>
  </si>
  <si>
    <t>Wydatki  na programy i projekty realizowane ze środków pochodzących z funduszy strukturalnych i funduszu spójności Unii na rok 2014</t>
  </si>
  <si>
    <t>Budowa hydroforni wraz ze zbiornikiem retencyjnym w miejscowości Grzymalin</t>
  </si>
  <si>
    <t>Wykaz zadań i zakupów inwestycyjnych na 2014 rok</t>
  </si>
  <si>
    <t>Planowane wydatki w roku 2014    (od 6 do 9)</t>
  </si>
  <si>
    <t>wniosek</t>
  </si>
  <si>
    <t>Budowa sieci kanalizacji tranzytowej Rzeszotary-Dobrzejów</t>
  </si>
  <si>
    <t>Budowa kanalizacji sanitarnej w miejscowości Gniwomirowice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</si>
  <si>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</si>
  <si>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</si>
  <si>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</si>
  <si>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ue</t>
  </si>
  <si>
    <t>um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</si>
  <si>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</si>
  <si>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</si>
  <si>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</si>
  <si>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Budowa miejsc rekreacji plenerowej w miejscowości Pątnówek</t>
  </si>
  <si>
    <t>dokładna kwota</t>
  </si>
  <si>
    <t>Wpływy z uslug</t>
  </si>
  <si>
    <t>Pozostale odsetki</t>
  </si>
  <si>
    <t>Wykaz wydatków w ramach funduszu sołeckiego na rok 2014</t>
  </si>
  <si>
    <t>2014</t>
  </si>
  <si>
    <t>Planowane wydatki budżetowe na realizację zadań w roku 2014</t>
  </si>
  <si>
    <t>l.p</t>
  </si>
  <si>
    <t>Środki funduszu na 2014</t>
  </si>
  <si>
    <t>Przedsięwzięcia przewidziane do realizacji</t>
  </si>
  <si>
    <t>Promocja idei odnowy wsi ,organizacja i udział     w imprezach integracyjnych.</t>
  </si>
  <si>
    <t>Dofinansowanie do zakupu usg</t>
  </si>
  <si>
    <t>Remont i doposażenie świetlicy wiejskiej</t>
  </si>
  <si>
    <t>Promocja idei odnowy wsi, organizacja i udział    w imprezach integracyjnych.</t>
  </si>
  <si>
    <t xml:space="preserve">Budowa wiaty przy boisku </t>
  </si>
  <si>
    <t>Promocja idei odnowy wsi, organizacja i udział     w imprezach integracyjnych.</t>
  </si>
  <si>
    <t xml:space="preserve">Remont dróg gminnych  w tym m.in.  zakup  tłucznia </t>
  </si>
  <si>
    <t xml:space="preserve">Rozbudowa terenu do rekreacji         </t>
  </si>
  <si>
    <t>Utrzymanie terenów zielonych na terenie wsi</t>
  </si>
  <si>
    <t>Zakup klimatyzacji do  świetlicy  wiejskiej</t>
  </si>
  <si>
    <t>Utrzymanie terenów zielonych na terenie wsi.</t>
  </si>
  <si>
    <t>Doposażenie świetlicy wiejskiej</t>
  </si>
  <si>
    <t xml:space="preserve">Zakup sprzętu dla drużyny OSP </t>
  </si>
  <si>
    <t>Utworzenie parkingu przy kościele</t>
  </si>
  <si>
    <t xml:space="preserve">Wykoszenie poboczy dróg </t>
  </si>
  <si>
    <t>Budowa wiaty przystankowej</t>
  </si>
  <si>
    <t xml:space="preserve">Promocja idei odnowy wsi, organizacja i udział   w imprezach integracyjnych </t>
  </si>
  <si>
    <t xml:space="preserve">Promocja idei odnowy wsi, organizacja i udział    w imprezach integracyjnych </t>
  </si>
  <si>
    <t>Odnowienie figurki w kaplicy</t>
  </si>
  <si>
    <t xml:space="preserve">Promocja idei odnowy wsi, organizacja i udział     w imprezach integracyjnych </t>
  </si>
  <si>
    <t xml:space="preserve">Rozbudowa placu zabaw </t>
  </si>
  <si>
    <t>Ogrodzenie boiska sportowego</t>
  </si>
  <si>
    <t xml:space="preserve">Ogrodzenie miejsca rekreacji i wypoczynku  w Miłkowicach </t>
  </si>
  <si>
    <t>Dokończenie prac remontowych budynku świetlicy m.in. wymiana centralnego ogrzewania,</t>
  </si>
  <si>
    <t>Dofinansowanie do zakupu kosiarki</t>
  </si>
  <si>
    <t>Promocja idei odnowy wsi, organizacja i udział     w imprezach integracyjnych</t>
  </si>
  <si>
    <t>Zakup mundurów dla OSP</t>
  </si>
  <si>
    <t>Zakup sprzętu sportowego dla MST</t>
  </si>
  <si>
    <t>Zakup strojów  dla zespołu „ Trzy Pokolenia ”</t>
  </si>
  <si>
    <t xml:space="preserve">Przygotowanie dokumentacji i odbudowa rowu </t>
  </si>
  <si>
    <t>Promocja idei odnowy wsi , organizacja i udział   w imprezach integracyjnych</t>
  </si>
  <si>
    <t xml:space="preserve">Zagospodarowanie byłego zbiornika p.poż na rekreacyjny </t>
  </si>
  <si>
    <t xml:space="preserve">Doposażenie świetlicy  wiejskiej </t>
  </si>
  <si>
    <t xml:space="preserve">Doposażenie SP Rzeszotary w sprzęt  komputerowy     </t>
  </si>
  <si>
    <t>Remony drogi w Dobrzejowie</t>
  </si>
  <si>
    <t xml:space="preserve">Zakup sprzętu sportowego dla drużyny piłki nożnej </t>
  </si>
  <si>
    <t xml:space="preserve">Zakup sprzętu komputerowego na potrzeby Biblioteki w Rzeszotarach </t>
  </si>
  <si>
    <t>Utrzymanie terenów zielonych na terenie wsi            ( zakup paliwa do kosiarki  )</t>
  </si>
  <si>
    <t>Dofinansowanie do remontu kościoła</t>
  </si>
  <si>
    <t xml:space="preserve">Organizacja  Dożynek Wiejskich </t>
  </si>
  <si>
    <t>Budowa wiaty piknikowej przy boisku sportowym</t>
  </si>
  <si>
    <t>Ogrodzenie boiska sportowego w Kochcicach(fundusz sołecki)</t>
  </si>
  <si>
    <t>Budowa wiaty piknikowej przy boisku sportowym w Siedliskach(fundusz sołecki)</t>
  </si>
  <si>
    <t xml:space="preserve">Remont świetlicy wiejskiej i remizy OSP w Rzeszotarach </t>
  </si>
  <si>
    <t>Rozbudowa terenu do rekreacji i wykonanie ogrodzenia (fundusz sołecki Gniewomirowice)</t>
  </si>
  <si>
    <t>Dokończenie prac remontowych w budynku świetlicy m.in. wymiana centralnego ogrzewania (fundusz sołecki Miłkowice)</t>
  </si>
  <si>
    <t>Wykup gruntów na mienie komunalne</t>
  </si>
  <si>
    <t>Zakup USG do Gminnego Ośrodka Zdrowia w Milkowicach</t>
  </si>
  <si>
    <t>Dochody i wydatki związane z realizacją zadań z zakresu administracji rządowej i innych zadań zleconych odrębnymi ustawami w 2014 r.</t>
  </si>
  <si>
    <t>Dochody z tytułu wydawania zezwoleń na sprzedaż alkoholu i wydatki związane z realizacją Gminnego Programu Profilaktyki i Rozwiązywania Problemów Alkoholowych i Przeciwdziałania Narkomanii na  2014 rok</t>
  </si>
  <si>
    <t>Dochody i wydatki związane z realizacją zadań wykonywanych na mocy porozumień z organami administracji rządowej w 2014 roku</t>
  </si>
  <si>
    <t>Dochody i wydatki związane z realizacją zadań wykonywanych w drodze umów lub porozumień między jednostkami samorządu terytorialnego w 2014 roku</t>
  </si>
  <si>
    <t>PLAN WYDATKÓW GMINY MIŁKOWICE NA ROK 2014</t>
  </si>
  <si>
    <t>Dotacja przedmiotowa z budżetu dla samorządowego zakładu budżetowego</t>
  </si>
  <si>
    <t>Wydatki inwestycyjne jednostek budżetowych</t>
  </si>
  <si>
    <t>Wydatki na zakupy inwestycyjne jednostek budżetowych</t>
  </si>
  <si>
    <t>Wpłaty gmin na rzecz izb rolniczych w wysokości 2% uzyskanych wpływów z podatku rolnego</t>
  </si>
  <si>
    <t>Strona 1 z 13</t>
  </si>
  <si>
    <t>Dotacje celowe przekazane gminie na zadania bieżące realizowane na podstawie porozumień (umów) między jednostkami samorządu terytorialnego</t>
  </si>
  <si>
    <t>Zakup materiałów i wyposażenia</t>
  </si>
  <si>
    <t>Podatek od towarów i usług (VAT).</t>
  </si>
  <si>
    <t>Strona 2 z 13</t>
  </si>
  <si>
    <t xml:space="preserve">Różne wydatki na rzecz osób fizycznych </t>
  </si>
  <si>
    <t>Zakup środków żywności</t>
  </si>
  <si>
    <t>Wynagrodzenia agencyjno-prowizyjne</t>
  </si>
  <si>
    <t>Wpłaty na Państwowy Fundusz Rehabilitacji Osób Niepełnosprawnych</t>
  </si>
  <si>
    <t>Zakup usług remontowych</t>
  </si>
  <si>
    <t>Zakup usług dostępu do sieci Internet</t>
  </si>
  <si>
    <t>Opłaty z tytułu zakupu usług telekomunikacyjnych świadczonych w ruchomej publicznej sieci telefonicznej</t>
  </si>
  <si>
    <t>Strona 3 z 13</t>
  </si>
  <si>
    <t>Opłata z tytułu zakupu usług telekomunikacyjnych świadczonych w stacjonarnej publicznej sieci telefonicznej.</t>
  </si>
  <si>
    <t xml:space="preserve">Szkolenia pracowników niebędących członkami korpusu służby cywilnej </t>
  </si>
  <si>
    <t>Wpłaty gmin i powiatów na rzecz innych jednostek samorządu terytorialnego oraz związków gmin lub związków powiatów na dofinansowanie zadań bieżących</t>
  </si>
  <si>
    <t>Strona 4 z 13</t>
  </si>
  <si>
    <t>Rozliczenia z bankami związane z obsługą długu publicznego</t>
  </si>
  <si>
    <t>Odsetki od samorządowych papierów wartościowych lub zaciągniętych przez jednostkę samorządu terytorialnego kredytów i pożyczek</t>
  </si>
  <si>
    <t>Strona 5 z 13</t>
  </si>
  <si>
    <t>Rezerwy</t>
  </si>
  <si>
    <t>Zakup pomocy naukowych, dydaktycznych i książek</t>
  </si>
  <si>
    <t>Strona 6 z 13</t>
  </si>
  <si>
    <t>Dotacja podmiotowa z budżetu dla niepublicznej jednostki systemu oświaty</t>
  </si>
  <si>
    <t>Strona 7 z 13</t>
  </si>
  <si>
    <t>Dotacja celowa z budżetu dla pozostałych jednostek zaliczanych do sektora finansów publicznych</t>
  </si>
  <si>
    <t>Strona 8 z 13</t>
  </si>
  <si>
    <t>Zakup usług przez jednostki samorządu terytorialnego od innych jednostek samorządu terytorialnego</t>
  </si>
  <si>
    <t>Świadczenia społeczne</t>
  </si>
  <si>
    <t>Składki na ubezpieczenie zdrowotne</t>
  </si>
  <si>
    <t>Strona 9 z 13</t>
  </si>
  <si>
    <t>Stypendia dla uczniów</t>
  </si>
  <si>
    <t>Strona 10 z 13</t>
  </si>
  <si>
    <t>Dotacja podmiotowa z budżetu dla samorządowej instytucji kultury</t>
  </si>
  <si>
    <t>Strona 11 z 13</t>
  </si>
  <si>
    <t>Dotacje celowe z budżetu na finansowanie lub dofinansowanie prac remontowych i konserwatorskich obiektów zabytkowych przekazane jednostkom niezaliczanym do sektora finansów publicznych</t>
  </si>
  <si>
    <t>Strona 12 z 13</t>
  </si>
  <si>
    <t>Dotacja celowa z budżetu na finansowanie lub dofinansowanie zadań zleconych do realizacji stowarzyszeniom</t>
  </si>
  <si>
    <t>Strona 13 z 13</t>
  </si>
  <si>
    <t>PLAN DOCHODÓW GMINY MIŁKOWICE NA ROK 2014</t>
  </si>
  <si>
    <t>Plan ogółem</t>
  </si>
  <si>
    <t>890 000,00</t>
  </si>
  <si>
    <t>38 702,20</t>
  </si>
  <si>
    <t>Wpływy z opłat za trwały zarząd, użytkowanie, służebność i użytkowanie wieczyste nieruchomości</t>
  </si>
  <si>
    <t>39 564,00</t>
  </si>
  <si>
    <t>32 164,00</t>
  </si>
  <si>
    <t>7 400,00</t>
  </si>
  <si>
    <t>400,00</t>
  </si>
  <si>
    <t>1 090,00</t>
  </si>
  <si>
    <t>7 568 508,00</t>
  </si>
  <si>
    <t>1 266 200,00</t>
  </si>
  <si>
    <t>1 135 000,00</t>
  </si>
  <si>
    <t>80 000,00</t>
  </si>
  <si>
    <t>1 915 900,00</t>
  </si>
  <si>
    <t>720 000,00</t>
  </si>
  <si>
    <t>845 000,00</t>
  </si>
  <si>
    <t>2 700,00</t>
  </si>
  <si>
    <t>40 000,00</t>
  </si>
  <si>
    <t>2 500,00</t>
  </si>
  <si>
    <t>1 700,00</t>
  </si>
  <si>
    <t>150 000,00</t>
  </si>
  <si>
    <t>870 800,00</t>
  </si>
  <si>
    <t>60 800,00</t>
  </si>
  <si>
    <t>790 000,00</t>
  </si>
  <si>
    <t>3 513 608,00</t>
  </si>
  <si>
    <t>3 413 608,00</t>
  </si>
  <si>
    <t>5 369 167,00</t>
  </si>
  <si>
    <t>3 877 684,00</t>
  </si>
  <si>
    <t>1 486 483,00</t>
  </si>
  <si>
    <t>38 000,00</t>
  </si>
  <si>
    <t>2 117 200,00</t>
  </si>
  <si>
    <t>1 371 000,00</t>
  </si>
  <si>
    <t>1 361 000,00</t>
  </si>
  <si>
    <t>16 700,00</t>
  </si>
  <si>
    <t>4 300,00</t>
  </si>
  <si>
    <t>12 400,00</t>
  </si>
  <si>
    <t>371 000,00</t>
  </si>
  <si>
    <t>149 000,00</t>
  </si>
  <si>
    <t>19 000,00</t>
  </si>
  <si>
    <t>65 000,00</t>
  </si>
  <si>
    <t>2 600,00</t>
  </si>
  <si>
    <t>16 110 131,20</t>
  </si>
  <si>
    <t>2 229 356,00</t>
  </si>
  <si>
    <t>1 941 356,00</t>
  </si>
  <si>
    <t>288 000,00</t>
  </si>
  <si>
    <t>6320</t>
  </si>
  <si>
    <t xml:space="preserve">Zalącznik nr2 do Uchwaly Rady Gminy Miłkowice z dnia </t>
  </si>
  <si>
    <t xml:space="preserve">Zalącznik nr1  do Uchwaly Rady Gminy Miłkowice z dnia </t>
  </si>
  <si>
    <t xml:space="preserve">Zalącznik nr3a do Uchwaly Rady Gminy Miłkowice z dnia </t>
  </si>
  <si>
    <t xml:space="preserve">Zalącznik nr4 do Uchwaly Rady Gminy Miłkowice z dnia </t>
  </si>
  <si>
    <t xml:space="preserve">Zalącznik nr5 do Uchwaly Rady Gminy Miłkowice z dnia </t>
  </si>
  <si>
    <t xml:space="preserve">Zalącznik nr3 do Uchwaly Rady Gminy Miłkowice z dnia </t>
  </si>
  <si>
    <t xml:space="preserve">Zalącznik nr6 do Uchwaly Rady Gminy Miłkowice z dnia </t>
  </si>
  <si>
    <t xml:space="preserve">Zalącznik nr7 do Uchwaly Rady Gminy Miłkowice z dnia </t>
  </si>
  <si>
    <t xml:space="preserve">Zalącznik nr8 do Uchwaly Rady Gminy Miłkowice z dnia </t>
  </si>
  <si>
    <t xml:space="preserve">Zalącznik nr9 do Uchwaly Rady Gminy Miłkowice z dnia </t>
  </si>
  <si>
    <t xml:space="preserve">Zalącznik nr10do Uchwaly Rady Gminy Miłkowice z dnia </t>
  </si>
  <si>
    <t xml:space="preserve">Zalącznik nr11 do Uchwaly Rady Gminy Miłkowice z dnia </t>
  </si>
  <si>
    <t xml:space="preserve">Zalącznik nr12 do Uchwaly Rady Gminy Miłkowice z dnia </t>
  </si>
  <si>
    <t xml:space="preserve">Zalącznik nr13 do Uchwaly Rady Gminy Miłkowice z dnia </t>
  </si>
  <si>
    <t xml:space="preserve">Zalącznik nr14 do Uchwaly Rady Gminy Miłkowice z dnia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</si>
</sst>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8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2"/>
      <color indexed="8"/>
      <name val="Arial;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Times New Roman CE"/>
      <family val="1"/>
    </font>
    <font>
      <i/>
      <sz val="8.5"/>
      <name val="Arial"/>
      <family val="2"/>
    </font>
    <font>
      <sz val="10"/>
      <color indexed="10"/>
      <name val="Arial CE"/>
      <family val="2"/>
    </font>
    <font>
      <b/>
      <sz val="14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8"/>
      <color indexed="10"/>
      <name val="Arial CE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3" fillId="0" borderId="0" applyBorder="0" applyProtection="0">
      <alignment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00">
    <xf numFmtId="0" fontId="0" fillId="0" borderId="0" xfId="0" applyAlignment="1">
      <alignment/>
    </xf>
    <xf numFmtId="0" fontId="18" fillId="0" borderId="0" xfId="60" applyFont="1">
      <alignment/>
      <protection/>
    </xf>
    <xf numFmtId="0" fontId="19" fillId="0" borderId="0" xfId="60" applyFont="1" applyAlignment="1">
      <alignment vertical="center" wrapText="1"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3" fontId="21" fillId="0" borderId="0" xfId="60" applyNumberFormat="1" applyFont="1">
      <alignment/>
      <protection/>
    </xf>
    <xf numFmtId="0" fontId="22" fillId="0" borderId="0" xfId="60" applyFont="1" applyAlignment="1">
      <alignment horizontal="right" vertical="center"/>
      <protection/>
    </xf>
    <xf numFmtId="0" fontId="23" fillId="0" borderId="0" xfId="60" applyFont="1" applyAlignment="1">
      <alignment textRotation="180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0" xfId="60" applyFont="1" applyFill="1" applyAlignment="1">
      <alignment textRotation="180"/>
      <protection/>
    </xf>
    <xf numFmtId="0" fontId="21" fillId="0" borderId="0" xfId="60" applyFont="1" applyFill="1" applyAlignment="1">
      <alignment vertical="center" wrapText="1"/>
      <protection/>
    </xf>
    <xf numFmtId="0" fontId="23" fillId="0" borderId="11" xfId="60" applyFont="1" applyFill="1" applyBorder="1" applyAlignment="1">
      <alignment horizontal="center" vertical="center" wrapText="1"/>
      <protection/>
    </xf>
    <xf numFmtId="0" fontId="28" fillId="0" borderId="12" xfId="60" applyFont="1" applyFill="1" applyBorder="1" applyAlignment="1">
      <alignment horizontal="center" vertical="center" wrapText="1"/>
      <protection/>
    </xf>
    <xf numFmtId="0" fontId="28" fillId="0" borderId="13" xfId="60" applyFont="1" applyFill="1" applyBorder="1" applyAlignment="1">
      <alignment horizontal="center" vertical="center" wrapText="1"/>
      <protection/>
    </xf>
    <xf numFmtId="0" fontId="29" fillId="0" borderId="13" xfId="60" applyFont="1" applyFill="1" applyBorder="1" applyAlignment="1">
      <alignment horizontal="center" vertical="center" wrapText="1"/>
      <protection/>
    </xf>
    <xf numFmtId="0" fontId="29" fillId="0" borderId="14" xfId="60" applyFont="1" applyFill="1" applyBorder="1" applyAlignment="1">
      <alignment horizontal="center" vertical="center" wrapText="1"/>
      <protection/>
    </xf>
    <xf numFmtId="0" fontId="28" fillId="0" borderId="0" xfId="60" applyFont="1" applyFill="1" applyAlignment="1">
      <alignment horizontal="center" textRotation="180"/>
      <protection/>
    </xf>
    <xf numFmtId="0" fontId="28" fillId="0" borderId="0" xfId="60" applyFont="1" applyFill="1" applyAlignment="1">
      <alignment horizontal="center" vertical="center" wrapText="1"/>
      <protection/>
    </xf>
    <xf numFmtId="0" fontId="23" fillId="0" borderId="0" xfId="62" applyFont="1" applyFill="1" applyAlignment="1">
      <alignment textRotation="180"/>
      <protection/>
    </xf>
    <xf numFmtId="0" fontId="21" fillId="0" borderId="0" xfId="62" applyFont="1" applyFill="1" applyAlignment="1">
      <alignment vertical="center" wrapText="1"/>
      <protection/>
    </xf>
    <xf numFmtId="0" fontId="23" fillId="0" borderId="0" xfId="58" applyFont="1" applyFill="1" applyAlignment="1">
      <alignment textRotation="180"/>
      <protection/>
    </xf>
    <xf numFmtId="0" fontId="21" fillId="0" borderId="0" xfId="58" applyFont="1" applyFill="1" applyAlignment="1">
      <alignment vertical="center" wrapText="1"/>
      <protection/>
    </xf>
    <xf numFmtId="0" fontId="31" fillId="0" borderId="0" xfId="60" applyFont="1" applyFill="1" applyAlignment="1">
      <alignment horizontal="center" textRotation="180"/>
      <protection/>
    </xf>
    <xf numFmtId="0" fontId="31" fillId="0" borderId="0" xfId="60" applyFont="1" applyFill="1" applyAlignment="1">
      <alignment horizontal="center" vertical="center" wrapText="1"/>
      <protection/>
    </xf>
    <xf numFmtId="3" fontId="18" fillId="0" borderId="0" xfId="60" applyNumberFormat="1" applyFont="1">
      <alignment/>
      <protection/>
    </xf>
    <xf numFmtId="3" fontId="37" fillId="0" borderId="0" xfId="60" applyNumberFormat="1" applyFont="1">
      <alignment/>
      <protection/>
    </xf>
    <xf numFmtId="0" fontId="0" fillId="0" borderId="0" xfId="0" applyAlignment="1">
      <alignment vertical="center"/>
    </xf>
    <xf numFmtId="0" fontId="26" fillId="20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46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3" fontId="39" fillId="0" borderId="15" xfId="0" applyNumberFormat="1" applyFont="1" applyBorder="1" applyAlignment="1">
      <alignment vertical="center"/>
    </xf>
    <xf numFmtId="0" fontId="1" fillId="0" borderId="0" xfId="64">
      <alignment/>
      <protection/>
    </xf>
    <xf numFmtId="4" fontId="1" fillId="0" borderId="0" xfId="64" applyNumberFormat="1">
      <alignment/>
      <protection/>
    </xf>
    <xf numFmtId="0" fontId="1" fillId="0" borderId="0" xfId="64" applyAlignment="1">
      <alignment horizontal="justify" vertical="center"/>
      <protection/>
    </xf>
    <xf numFmtId="0" fontId="1" fillId="0" borderId="0" xfId="64" applyAlignment="1">
      <alignment vertical="center"/>
      <protection/>
    </xf>
    <xf numFmtId="0" fontId="1" fillId="0" borderId="0" xfId="64" applyAlignment="1">
      <alignment horizontal="center" vertical="center"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42" fillId="0" borderId="0" xfId="0" applyFont="1" applyAlignment="1">
      <alignment horizontal="right"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59" applyAlignment="1">
      <alignment vertical="center"/>
      <protection/>
    </xf>
    <xf numFmtId="0" fontId="0" fillId="0" borderId="0" xfId="59">
      <alignment/>
      <protection/>
    </xf>
    <xf numFmtId="0" fontId="22" fillId="0" borderId="0" xfId="59" applyFont="1" applyAlignment="1">
      <alignment horizontal="right" vertical="center"/>
      <protection/>
    </xf>
    <xf numFmtId="0" fontId="26" fillId="20" borderId="15" xfId="59" applyFont="1" applyFill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45" fillId="0" borderId="15" xfId="59" applyFont="1" applyBorder="1" applyAlignment="1">
      <alignment horizontal="center" vertical="center"/>
      <protection/>
    </xf>
    <xf numFmtId="0" fontId="46" fillId="0" borderId="0" xfId="59" applyFont="1" applyAlignment="1">
      <alignment vertical="center"/>
      <protection/>
    </xf>
    <xf numFmtId="0" fontId="1" fillId="0" borderId="0" xfId="59" applyFont="1">
      <alignment/>
      <protection/>
    </xf>
    <xf numFmtId="0" fontId="23" fillId="0" borderId="0" xfId="61" applyFont="1" applyFill="1" applyAlignment="1">
      <alignment textRotation="180"/>
      <protection/>
    </xf>
    <xf numFmtId="0" fontId="21" fillId="0" borderId="0" xfId="61" applyFont="1" applyFill="1" applyAlignment="1">
      <alignment vertical="center" wrapText="1"/>
      <protection/>
    </xf>
    <xf numFmtId="0" fontId="64" fillId="0" borderId="0" xfId="52" applyNumberFormat="1" applyFont="1" applyFill="1" applyAlignment="1">
      <alignment/>
    </xf>
    <xf numFmtId="0" fontId="64" fillId="0" borderId="0" xfId="52" applyNumberFormat="1" applyFont="1" applyFill="1" applyAlignment="1">
      <alignment horizontal="center"/>
    </xf>
    <xf numFmtId="0" fontId="59" fillId="0" borderId="0" xfId="52" applyNumberFormat="1" applyFont="1" applyFill="1" applyAlignment="1">
      <alignment/>
    </xf>
    <xf numFmtId="0" fontId="66" fillId="0" borderId="0" xfId="52" applyNumberFormat="1" applyFont="1" applyFill="1" applyAlignment="1">
      <alignment horizontal="center" vertical="top" wrapText="1"/>
    </xf>
    <xf numFmtId="0" fontId="69" fillId="0" borderId="0" xfId="52" applyNumberFormat="1" applyFont="1" applyFill="1" applyAlignment="1">
      <alignment vertical="center"/>
    </xf>
    <xf numFmtId="0" fontId="59" fillId="0" borderId="0" xfId="52" applyNumberFormat="1" applyFont="1" applyFill="1" applyAlignment="1">
      <alignment vertical="center"/>
    </xf>
    <xf numFmtId="0" fontId="62" fillId="0" borderId="0" xfId="53" applyNumberFormat="1">
      <alignment/>
      <protection/>
    </xf>
    <xf numFmtId="0" fontId="74" fillId="0" borderId="0" xfId="52" applyNumberFormat="1" applyFont="1" applyFill="1" applyAlignment="1">
      <alignment/>
    </xf>
    <xf numFmtId="0" fontId="74" fillId="0" borderId="0" xfId="52" applyNumberFormat="1" applyFont="1" applyFill="1" applyAlignment="1">
      <alignment horizontal="center"/>
    </xf>
    <xf numFmtId="0" fontId="64" fillId="0" borderId="20" xfId="52" applyNumberFormat="1" applyFont="1" applyFill="1" applyBorder="1" applyAlignment="1">
      <alignment/>
    </xf>
    <xf numFmtId="0" fontId="64" fillId="0" borderId="21" xfId="52" applyNumberFormat="1" applyFont="1" applyFill="1" applyBorder="1" applyAlignment="1">
      <alignment/>
    </xf>
    <xf numFmtId="0" fontId="64" fillId="0" borderId="22" xfId="52" applyNumberFormat="1" applyFont="1" applyFill="1" applyBorder="1" applyAlignment="1">
      <alignment/>
    </xf>
    <xf numFmtId="0" fontId="69" fillId="0" borderId="23" xfId="52" applyNumberFormat="1" applyFont="1" applyFill="1" applyBorder="1" applyAlignment="1">
      <alignment horizontal="center" vertical="center" wrapText="1"/>
    </xf>
    <xf numFmtId="0" fontId="69" fillId="0" borderId="24" xfId="52" applyNumberFormat="1" applyFont="1" applyFill="1" applyBorder="1" applyAlignment="1">
      <alignment horizontal="center" vertical="center" wrapText="1"/>
    </xf>
    <xf numFmtId="0" fontId="59" fillId="0" borderId="24" xfId="52" applyNumberFormat="1" applyFont="1" applyFill="1" applyBorder="1" applyAlignment="1">
      <alignment horizontal="center" vertical="center"/>
    </xf>
    <xf numFmtId="0" fontId="59" fillId="0" borderId="25" xfId="52" applyNumberFormat="1" applyFont="1" applyFill="1" applyBorder="1" applyAlignment="1">
      <alignment horizontal="center" vertical="center"/>
    </xf>
    <xf numFmtId="3" fontId="69" fillId="0" borderId="24" xfId="52" applyNumberFormat="1" applyFont="1" applyFill="1" applyBorder="1" applyAlignment="1">
      <alignment horizontal="center" vertical="center"/>
    </xf>
    <xf numFmtId="3" fontId="69" fillId="0" borderId="26" xfId="52" applyNumberFormat="1" applyFont="1" applyFill="1" applyBorder="1" applyAlignment="1">
      <alignment horizontal="center" vertical="center"/>
    </xf>
    <xf numFmtId="0" fontId="60" fillId="0" borderId="27" xfId="52" applyNumberFormat="1" applyFont="1" applyFill="1" applyBorder="1" applyAlignment="1">
      <alignment vertical="center"/>
    </xf>
    <xf numFmtId="0" fontId="60" fillId="0" borderId="28" xfId="52" applyNumberFormat="1" applyFont="1" applyFill="1" applyBorder="1" applyAlignment="1">
      <alignment vertical="center" wrapText="1"/>
    </xf>
    <xf numFmtId="0" fontId="71" fillId="0" borderId="29" xfId="52" applyNumberFormat="1" applyFont="1" applyFill="1" applyBorder="1" applyAlignment="1">
      <alignment vertical="center"/>
    </xf>
    <xf numFmtId="4" fontId="65" fillId="0" borderId="27" xfId="52" applyNumberFormat="1" applyFont="1" applyFill="1" applyBorder="1" applyAlignment="1">
      <alignment horizontal="right" vertical="center"/>
    </xf>
    <xf numFmtId="4" fontId="65" fillId="0" borderId="30" xfId="52" applyNumberFormat="1" applyFont="1" applyFill="1" applyBorder="1" applyAlignment="1">
      <alignment horizontal="right" vertical="center"/>
    </xf>
    <xf numFmtId="0" fontId="71" fillId="0" borderId="31" xfId="52" applyNumberFormat="1" applyFont="1" applyFill="1" applyBorder="1" applyAlignment="1">
      <alignment vertical="center"/>
    </xf>
    <xf numFmtId="4" fontId="72" fillId="0" borderId="28" xfId="52" applyNumberFormat="1" applyFont="1" applyFill="1" applyBorder="1" applyAlignment="1">
      <alignment horizontal="right" vertical="center"/>
    </xf>
    <xf numFmtId="4" fontId="72" fillId="0" borderId="32" xfId="52" applyNumberFormat="1" applyFont="1" applyFill="1" applyBorder="1" applyAlignment="1">
      <alignment horizontal="right" vertical="center"/>
    </xf>
    <xf numFmtId="0" fontId="71" fillId="0" borderId="23" xfId="52" applyNumberFormat="1" applyFont="1" applyFill="1" applyBorder="1" applyAlignment="1">
      <alignment vertical="center"/>
    </xf>
    <xf numFmtId="4" fontId="72" fillId="0" borderId="24" xfId="52" applyNumberFormat="1" applyFont="1" applyFill="1" applyBorder="1" applyAlignment="1">
      <alignment horizontal="right" vertical="center"/>
    </xf>
    <xf numFmtId="4" fontId="72" fillId="0" borderId="26" xfId="52" applyNumberFormat="1" applyFont="1" applyFill="1" applyBorder="1" applyAlignment="1">
      <alignment horizontal="right" vertical="center"/>
    </xf>
    <xf numFmtId="0" fontId="71" fillId="0" borderId="33" xfId="52" applyNumberFormat="1" applyFont="1" applyFill="1" applyBorder="1" applyAlignment="1">
      <alignment vertical="center"/>
    </xf>
    <xf numFmtId="4" fontId="72" fillId="0" borderId="25" xfId="52" applyNumberFormat="1" applyFont="1" applyFill="1" applyBorder="1" applyAlignment="1">
      <alignment horizontal="right" vertical="center"/>
    </xf>
    <xf numFmtId="4" fontId="72" fillId="0" borderId="34" xfId="52" applyNumberFormat="1" applyFont="1" applyFill="1" applyBorder="1" applyAlignment="1">
      <alignment horizontal="right" vertical="center"/>
    </xf>
    <xf numFmtId="0" fontId="69" fillId="0" borderId="35" xfId="52" applyNumberFormat="1" applyFont="1" applyFill="1" applyBorder="1" applyAlignment="1">
      <alignment horizontal="center" vertical="center" wrapText="1"/>
    </xf>
    <xf numFmtId="3" fontId="69" fillId="0" borderId="36" xfId="52" applyNumberFormat="1" applyFont="1" applyFill="1" applyBorder="1" applyAlignment="1">
      <alignment horizontal="center" vertical="center"/>
    </xf>
    <xf numFmtId="0" fontId="60" fillId="0" borderId="35" xfId="52" applyNumberFormat="1" applyFont="1" applyFill="1" applyBorder="1" applyAlignment="1">
      <alignment horizontal="center" vertical="center"/>
    </xf>
    <xf numFmtId="4" fontId="65" fillId="0" borderId="37" xfId="52" applyNumberFormat="1" applyFont="1" applyFill="1" applyBorder="1" applyAlignment="1">
      <alignment horizontal="right" vertical="center"/>
    </xf>
    <xf numFmtId="0" fontId="59" fillId="0" borderId="35" xfId="52" applyNumberFormat="1" applyFont="1" applyFill="1" applyBorder="1" applyAlignment="1">
      <alignment horizontal="center" vertical="center"/>
    </xf>
    <xf numFmtId="4" fontId="72" fillId="0" borderId="38" xfId="52" applyNumberFormat="1" applyFont="1" applyFill="1" applyBorder="1" applyAlignment="1">
      <alignment horizontal="right" vertical="center"/>
    </xf>
    <xf numFmtId="4" fontId="72" fillId="0" borderId="36" xfId="52" applyNumberFormat="1" applyFont="1" applyFill="1" applyBorder="1" applyAlignment="1">
      <alignment horizontal="right" vertical="center"/>
    </xf>
    <xf numFmtId="0" fontId="59" fillId="0" borderId="39" xfId="52" applyNumberFormat="1" applyFont="1" applyFill="1" applyBorder="1" applyAlignment="1">
      <alignment horizontal="center" vertical="center"/>
    </xf>
    <xf numFmtId="4" fontId="72" fillId="0" borderId="40" xfId="52" applyNumberFormat="1" applyFont="1" applyFill="1" applyBorder="1" applyAlignment="1">
      <alignment horizontal="right" vertical="center"/>
    </xf>
    <xf numFmtId="3" fontId="26" fillId="0" borderId="41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vertical="center"/>
    </xf>
    <xf numFmtId="4" fontId="26" fillId="0" borderId="43" xfId="57" applyNumberFormat="1" applyFont="1" applyBorder="1" applyAlignment="1">
      <alignment horizontal="center" vertical="center"/>
      <protection/>
    </xf>
    <xf numFmtId="0" fontId="0" fillId="0" borderId="0" xfId="57" applyAlignment="1">
      <alignment vertical="center"/>
      <protection/>
    </xf>
    <xf numFmtId="4" fontId="0" fillId="0" borderId="0" xfId="57" applyNumberFormat="1" applyAlignment="1">
      <alignment vertical="center"/>
      <protection/>
    </xf>
    <xf numFmtId="0" fontId="26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49" fontId="70" fillId="0" borderId="44" xfId="52" applyNumberFormat="1" applyFont="1" applyFill="1" applyBorder="1" applyAlignment="1">
      <alignment vertical="center" wrapText="1"/>
    </xf>
    <xf numFmtId="0" fontId="70" fillId="0" borderId="24" xfId="52" applyNumberFormat="1" applyFont="1" applyFill="1" applyBorder="1" applyAlignment="1">
      <alignment vertical="center"/>
    </xf>
    <xf numFmtId="0" fontId="70" fillId="0" borderId="25" xfId="52" applyNumberFormat="1" applyFont="1" applyFill="1" applyBorder="1" applyAlignment="1">
      <alignment vertical="center"/>
    </xf>
    <xf numFmtId="0" fontId="69" fillId="0" borderId="45" xfId="52" applyNumberFormat="1" applyFont="1" applyFill="1" applyBorder="1" applyAlignment="1">
      <alignment horizontal="center" vertical="center" wrapText="1"/>
    </xf>
    <xf numFmtId="3" fontId="0" fillId="0" borderId="41" xfId="59" applyNumberFormat="1" applyBorder="1" applyAlignment="1">
      <alignment vertical="center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0" fontId="21" fillId="0" borderId="0" xfId="62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4" fontId="21" fillId="0" borderId="0" xfId="60" applyNumberFormat="1" applyFont="1">
      <alignment/>
      <protection/>
    </xf>
    <xf numFmtId="4" fontId="21" fillId="0" borderId="0" xfId="60" applyNumberFormat="1" applyFont="1" applyFill="1" applyAlignment="1">
      <alignment vertical="center" wrapText="1"/>
      <protection/>
    </xf>
    <xf numFmtId="4" fontId="21" fillId="0" borderId="0" xfId="60" applyNumberFormat="1" applyFont="1" applyFill="1" applyAlignment="1">
      <alignment horizontal="center" vertical="center" wrapText="1"/>
      <protection/>
    </xf>
    <xf numFmtId="4" fontId="21" fillId="0" borderId="0" xfId="62" applyNumberFormat="1" applyFont="1" applyFill="1" applyAlignment="1">
      <alignment vertical="center" wrapText="1"/>
      <protection/>
    </xf>
    <xf numFmtId="4" fontId="21" fillId="0" borderId="0" xfId="61" applyNumberFormat="1" applyFont="1" applyFill="1" applyAlignment="1">
      <alignment vertical="center" wrapText="1"/>
      <protection/>
    </xf>
    <xf numFmtId="4" fontId="21" fillId="0" borderId="0" xfId="58" applyNumberFormat="1" applyFont="1" applyFill="1" applyAlignment="1">
      <alignment vertical="center" wrapText="1"/>
      <protection/>
    </xf>
    <xf numFmtId="4" fontId="18" fillId="0" borderId="0" xfId="60" applyNumberFormat="1" applyFont="1">
      <alignment/>
      <protection/>
    </xf>
    <xf numFmtId="49" fontId="38" fillId="0" borderId="0" xfId="0" applyNumberFormat="1" applyFont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49" fontId="4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3" fontId="75" fillId="0" borderId="28" xfId="63" applyNumberFormat="1" applyFont="1" applyFill="1" applyBorder="1" applyAlignment="1">
      <alignment vertical="center" wrapText="1"/>
      <protection/>
    </xf>
    <xf numFmtId="0" fontId="1" fillId="0" borderId="28" xfId="60" applyFont="1" applyFill="1" applyBorder="1" applyAlignment="1">
      <alignment horizontal="center" vertical="center" wrapText="1"/>
      <protection/>
    </xf>
    <xf numFmtId="0" fontId="1" fillId="0" borderId="28" xfId="60" applyFont="1" applyFill="1" applyBorder="1" applyAlignment="1">
      <alignment vertical="center" wrapText="1"/>
      <protection/>
    </xf>
    <xf numFmtId="4" fontId="21" fillId="0" borderId="28" xfId="60" applyNumberFormat="1" applyFont="1" applyFill="1" applyBorder="1" applyAlignment="1">
      <alignment vertical="center" wrapText="1"/>
      <protection/>
    </xf>
    <xf numFmtId="3" fontId="21" fillId="0" borderId="28" xfId="60" applyNumberFormat="1" applyFont="1" applyFill="1" applyBorder="1" applyAlignment="1">
      <alignment vertical="center" wrapText="1"/>
      <protection/>
    </xf>
    <xf numFmtId="3" fontId="31" fillId="0" borderId="28" xfId="60" applyNumberFormat="1" applyFont="1" applyFill="1" applyBorder="1" applyAlignment="1">
      <alignment vertical="center" wrapText="1"/>
      <protection/>
    </xf>
    <xf numFmtId="3" fontId="1" fillId="0" borderId="28" xfId="58" applyNumberFormat="1" applyFont="1" applyFill="1" applyBorder="1" applyAlignment="1">
      <alignment horizontal="center" vertical="center" wrapText="1"/>
      <protection/>
    </xf>
    <xf numFmtId="3" fontId="1" fillId="0" borderId="28" xfId="60" applyNumberFormat="1" applyFont="1" applyFill="1" applyBorder="1" applyAlignment="1">
      <alignment vertical="center" wrapText="1"/>
      <protection/>
    </xf>
    <xf numFmtId="4" fontId="1" fillId="0" borderId="28" xfId="60" applyNumberFormat="1" applyFont="1" applyFill="1" applyBorder="1" applyAlignment="1">
      <alignment vertical="center" wrapText="1"/>
      <protection/>
    </xf>
    <xf numFmtId="0" fontId="70" fillId="0" borderId="46" xfId="52" applyNumberFormat="1" applyFont="1" applyFill="1" applyBorder="1" applyAlignment="1">
      <alignment horizontal="center" vertical="center" wrapText="1"/>
    </xf>
    <xf numFmtId="0" fontId="60" fillId="0" borderId="47" xfId="52" applyNumberFormat="1" applyFont="1" applyFill="1" applyBorder="1" applyAlignment="1">
      <alignment horizontal="center" vertical="center" wrapText="1"/>
    </xf>
    <xf numFmtId="0" fontId="58" fillId="0" borderId="45" xfId="52" applyNumberFormat="1" applyFont="1" applyFill="1" applyBorder="1" applyAlignment="1">
      <alignment horizontal="center" vertical="center" wrapText="1"/>
    </xf>
    <xf numFmtId="0" fontId="58" fillId="0" borderId="47" xfId="52" applyNumberFormat="1" applyFont="1" applyFill="1" applyBorder="1" applyAlignment="1">
      <alignment horizontal="center" vertical="center" wrapText="1"/>
    </xf>
    <xf numFmtId="4" fontId="65" fillId="0" borderId="45" xfId="52" applyNumberFormat="1" applyFont="1" applyFill="1" applyBorder="1" applyAlignment="1">
      <alignment horizontal="right" vertical="center"/>
    </xf>
    <xf numFmtId="0" fontId="59" fillId="0" borderId="0" xfId="52" applyNumberFormat="1" applyFont="1" applyFill="1" applyAlignment="1">
      <alignment vertical="center"/>
    </xf>
    <xf numFmtId="0" fontId="60" fillId="0" borderId="35" xfId="52" applyNumberFormat="1" applyFont="1" applyFill="1" applyBorder="1" applyAlignment="1">
      <alignment horizontal="center" vertical="center"/>
    </xf>
    <xf numFmtId="0" fontId="60" fillId="0" borderId="48" xfId="52" applyNumberFormat="1" applyFont="1" applyFill="1" applyBorder="1" applyAlignment="1">
      <alignment vertical="center" wrapText="1"/>
    </xf>
    <xf numFmtId="0" fontId="59" fillId="0" borderId="24" xfId="52" applyNumberFormat="1" applyFont="1" applyFill="1" applyBorder="1" applyAlignment="1">
      <alignment horizontal="center" vertical="center"/>
    </xf>
    <xf numFmtId="49" fontId="70" fillId="0" borderId="44" xfId="52" applyNumberFormat="1" applyFont="1" applyFill="1" applyBorder="1" applyAlignment="1">
      <alignment vertical="center" wrapText="1"/>
    </xf>
    <xf numFmtId="0" fontId="71" fillId="0" borderId="48" xfId="52" applyNumberFormat="1" applyFont="1" applyFill="1" applyBorder="1" applyAlignment="1">
      <alignment vertical="center"/>
    </xf>
    <xf numFmtId="4" fontId="65" fillId="0" borderId="49" xfId="52" applyNumberFormat="1" applyFont="1" applyFill="1" applyBorder="1" applyAlignment="1">
      <alignment horizontal="right" vertical="center"/>
    </xf>
    <xf numFmtId="4" fontId="65" fillId="0" borderId="50" xfId="52" applyNumberFormat="1" applyFont="1" applyFill="1" applyBorder="1" applyAlignment="1">
      <alignment horizontal="right" vertical="center"/>
    </xf>
    <xf numFmtId="0" fontId="59" fillId="0" borderId="35" xfId="52" applyNumberFormat="1" applyFont="1" applyFill="1" applyBorder="1" applyAlignment="1">
      <alignment horizontal="center" vertical="center"/>
    </xf>
    <xf numFmtId="0" fontId="60" fillId="0" borderId="51" xfId="52" applyNumberFormat="1" applyFont="1" applyFill="1" applyBorder="1" applyAlignment="1">
      <alignment vertical="center" wrapText="1"/>
    </xf>
    <xf numFmtId="0" fontId="70" fillId="0" borderId="24" xfId="52" applyNumberFormat="1" applyFont="1" applyFill="1" applyBorder="1" applyAlignment="1">
      <alignment vertical="center"/>
    </xf>
    <xf numFmtId="0" fontId="71" fillId="0" borderId="51" xfId="52" applyNumberFormat="1" applyFont="1" applyFill="1" applyBorder="1" applyAlignment="1">
      <alignment vertical="center"/>
    </xf>
    <xf numFmtId="4" fontId="72" fillId="0" borderId="52" xfId="52" applyNumberFormat="1" applyFont="1" applyFill="1" applyBorder="1" applyAlignment="1">
      <alignment horizontal="right" vertical="center"/>
    </xf>
    <xf numFmtId="4" fontId="72" fillId="0" borderId="53" xfId="52" applyNumberFormat="1" applyFont="1" applyFill="1" applyBorder="1" applyAlignment="1">
      <alignment horizontal="right" vertical="center"/>
    </xf>
    <xf numFmtId="4" fontId="72" fillId="0" borderId="54" xfId="52" applyNumberFormat="1" applyFont="1" applyFill="1" applyBorder="1" applyAlignment="1">
      <alignment horizontal="right" vertical="center"/>
    </xf>
    <xf numFmtId="0" fontId="59" fillId="0" borderId="39" xfId="52" applyNumberFormat="1" applyFont="1" applyFill="1" applyBorder="1" applyAlignment="1">
      <alignment horizontal="center" vertical="center"/>
    </xf>
    <xf numFmtId="0" fontId="59" fillId="0" borderId="25" xfId="52" applyNumberFormat="1" applyFont="1" applyFill="1" applyBorder="1" applyAlignment="1">
      <alignment horizontal="center" vertical="center"/>
    </xf>
    <xf numFmtId="0" fontId="70" fillId="0" borderId="25" xfId="52" applyNumberFormat="1" applyFont="1" applyFill="1" applyBorder="1" applyAlignment="1">
      <alignment vertical="center"/>
    </xf>
    <xf numFmtId="0" fontId="71" fillId="0" borderId="55" xfId="52" applyNumberFormat="1" applyFont="1" applyFill="1" applyBorder="1" applyAlignment="1">
      <alignment vertical="center"/>
    </xf>
    <xf numFmtId="4" fontId="72" fillId="0" borderId="56" xfId="52" applyNumberFormat="1" applyFont="1" applyFill="1" applyBorder="1" applyAlignment="1">
      <alignment horizontal="right" vertical="center"/>
    </xf>
    <xf numFmtId="4" fontId="72" fillId="0" borderId="57" xfId="52" applyNumberFormat="1" applyFont="1" applyFill="1" applyBorder="1" applyAlignment="1">
      <alignment horizontal="right" vertical="center"/>
    </xf>
    <xf numFmtId="4" fontId="72" fillId="0" borderId="58" xfId="52" applyNumberFormat="1" applyFont="1" applyFill="1" applyBorder="1" applyAlignment="1">
      <alignment horizontal="right" vertical="center"/>
    </xf>
    <xf numFmtId="4" fontId="59" fillId="0" borderId="0" xfId="52" applyNumberFormat="1" applyFont="1" applyFill="1" applyAlignment="1">
      <alignment vertical="center"/>
    </xf>
    <xf numFmtId="0" fontId="60" fillId="0" borderId="59" xfId="52" applyNumberFormat="1" applyFont="1" applyFill="1" applyBorder="1" applyAlignment="1">
      <alignment horizontal="center" vertical="center"/>
    </xf>
    <xf numFmtId="0" fontId="60" fillId="0" borderId="60" xfId="52" applyNumberFormat="1" applyFont="1" applyFill="1" applyBorder="1" applyAlignment="1">
      <alignment vertical="center"/>
    </xf>
    <xf numFmtId="0" fontId="59" fillId="0" borderId="44" xfId="52" applyNumberFormat="1" applyFont="1" applyFill="1" applyBorder="1" applyAlignment="1">
      <alignment horizontal="center" vertical="center"/>
    </xf>
    <xf numFmtId="0" fontId="71" fillId="0" borderId="61" xfId="52" applyNumberFormat="1" applyFont="1" applyFill="1" applyBorder="1" applyAlignment="1">
      <alignment vertical="center"/>
    </xf>
    <xf numFmtId="4" fontId="65" fillId="0" borderId="44" xfId="52" applyNumberFormat="1" applyFont="1" applyFill="1" applyBorder="1" applyAlignment="1">
      <alignment horizontal="right" vertical="center"/>
    </xf>
    <xf numFmtId="4" fontId="65" fillId="0" borderId="62" xfId="52" applyNumberFormat="1" applyFont="1" applyFill="1" applyBorder="1" applyAlignment="1">
      <alignment horizontal="right" vertical="center"/>
    </xf>
    <xf numFmtId="4" fontId="65" fillId="0" borderId="63" xfId="52" applyNumberFormat="1" applyFont="1" applyFill="1" applyBorder="1" applyAlignment="1">
      <alignment horizontal="right" vertical="center"/>
    </xf>
    <xf numFmtId="0" fontId="71" fillId="0" borderId="31" xfId="52" applyNumberFormat="1" applyFont="1" applyFill="1" applyBorder="1" applyAlignment="1">
      <alignment vertical="center"/>
    </xf>
    <xf numFmtId="4" fontId="72" fillId="0" borderId="28" xfId="52" applyNumberFormat="1" applyFont="1" applyFill="1" applyBorder="1" applyAlignment="1">
      <alignment horizontal="right" vertical="center"/>
    </xf>
    <xf numFmtId="4" fontId="72" fillId="0" borderId="32" xfId="52" applyNumberFormat="1" applyFont="1" applyFill="1" applyBorder="1" applyAlignment="1">
      <alignment horizontal="right" vertical="center"/>
    </xf>
    <xf numFmtId="4" fontId="72" fillId="0" borderId="38" xfId="52" applyNumberFormat="1" applyFont="1" applyFill="1" applyBorder="1" applyAlignment="1">
      <alignment horizontal="right" vertical="center"/>
    </xf>
    <xf numFmtId="0" fontId="71" fillId="0" borderId="23" xfId="52" applyNumberFormat="1" applyFont="1" applyFill="1" applyBorder="1" applyAlignment="1">
      <alignment vertical="center"/>
    </xf>
    <xf numFmtId="4" fontId="72" fillId="0" borderId="24" xfId="52" applyNumberFormat="1" applyFont="1" applyFill="1" applyBorder="1" applyAlignment="1">
      <alignment horizontal="right" vertical="center"/>
    </xf>
    <xf numFmtId="4" fontId="72" fillId="0" borderId="26" xfId="52" applyNumberFormat="1" applyFont="1" applyFill="1" applyBorder="1" applyAlignment="1">
      <alignment horizontal="right" vertical="center"/>
    </xf>
    <xf numFmtId="4" fontId="72" fillId="0" borderId="36" xfId="52" applyNumberFormat="1" applyFont="1" applyFill="1" applyBorder="1" applyAlignment="1">
      <alignment horizontal="right" vertical="center"/>
    </xf>
    <xf numFmtId="0" fontId="71" fillId="0" borderId="33" xfId="52" applyNumberFormat="1" applyFont="1" applyFill="1" applyBorder="1" applyAlignment="1">
      <alignment vertical="center"/>
    </xf>
    <xf numFmtId="4" fontId="72" fillId="0" borderId="25" xfId="52" applyNumberFormat="1" applyFont="1" applyFill="1" applyBorder="1" applyAlignment="1">
      <alignment horizontal="right" vertical="center"/>
    </xf>
    <xf numFmtId="4" fontId="72" fillId="0" borderId="34" xfId="52" applyNumberFormat="1" applyFont="1" applyFill="1" applyBorder="1" applyAlignment="1">
      <alignment horizontal="right" vertical="center"/>
    </xf>
    <xf numFmtId="4" fontId="72" fillId="0" borderId="40" xfId="52" applyNumberFormat="1" applyFont="1" applyFill="1" applyBorder="1" applyAlignment="1">
      <alignment horizontal="right" vertical="center"/>
    </xf>
    <xf numFmtId="0" fontId="71" fillId="0" borderId="64" xfId="52" applyNumberFormat="1" applyFont="1" applyFill="1" applyBorder="1" applyAlignment="1">
      <alignment vertical="center"/>
    </xf>
    <xf numFmtId="4" fontId="72" fillId="0" borderId="65" xfId="52" applyNumberFormat="1" applyFont="1" applyFill="1" applyBorder="1" applyAlignment="1">
      <alignment horizontal="right" vertical="center"/>
    </xf>
    <xf numFmtId="4" fontId="72" fillId="0" borderId="66" xfId="52" applyNumberFormat="1" applyFont="1" applyFill="1" applyBorder="1" applyAlignment="1">
      <alignment horizontal="right" vertical="center"/>
    </xf>
    <xf numFmtId="4" fontId="72" fillId="0" borderId="67" xfId="52" applyNumberFormat="1" applyFont="1" applyFill="1" applyBorder="1" applyAlignment="1">
      <alignment horizontal="right" vertical="center"/>
    </xf>
    <xf numFmtId="49" fontId="70" fillId="0" borderId="44" xfId="52" applyNumberFormat="1" applyFont="1" applyFill="1" applyBorder="1" applyAlignment="1">
      <alignment horizontal="left" vertical="center" wrapText="1"/>
    </xf>
    <xf numFmtId="0" fontId="59" fillId="0" borderId="68" xfId="52" applyNumberFormat="1" applyFont="1" applyFill="1" applyBorder="1" applyAlignment="1">
      <alignment horizontal="center" vertical="center"/>
    </xf>
    <xf numFmtId="0" fontId="70" fillId="0" borderId="68" xfId="52" applyNumberFormat="1" applyFont="1" applyFill="1" applyBorder="1" applyAlignment="1">
      <alignment vertical="center"/>
    </xf>
    <xf numFmtId="0" fontId="71" fillId="0" borderId="69" xfId="52" applyNumberFormat="1" applyFont="1" applyFill="1" applyBorder="1" applyAlignment="1">
      <alignment vertical="center"/>
    </xf>
    <xf numFmtId="4" fontId="72" fillId="0" borderId="68" xfId="52" applyNumberFormat="1" applyFont="1" applyFill="1" applyBorder="1" applyAlignment="1">
      <alignment horizontal="right" vertical="center"/>
    </xf>
    <xf numFmtId="4" fontId="72" fillId="0" borderId="70" xfId="52" applyNumberFormat="1" applyFont="1" applyFill="1" applyBorder="1" applyAlignment="1">
      <alignment horizontal="right" vertical="center"/>
    </xf>
    <xf numFmtId="0" fontId="41" fillId="0" borderId="71" xfId="52" applyFont="1" applyFill="1" applyBorder="1" applyAlignment="1">
      <alignment horizontal="center" vertical="center" wrapText="1"/>
    </xf>
    <xf numFmtId="0" fontId="43" fillId="0" borderId="72" xfId="52" applyFont="1" applyFill="1" applyBorder="1" applyAlignment="1">
      <alignment horizontal="center" vertical="center" wrapText="1"/>
    </xf>
    <xf numFmtId="0" fontId="31" fillId="0" borderId="72" xfId="52" applyFont="1" applyFill="1" applyBorder="1" applyAlignment="1">
      <alignment horizontal="center" vertical="center" wrapText="1"/>
    </xf>
    <xf numFmtId="4" fontId="47" fillId="0" borderId="72" xfId="52" applyNumberFormat="1" applyFont="1" applyFill="1" applyBorder="1" applyAlignment="1">
      <alignment horizontal="center" vertical="center"/>
    </xf>
    <xf numFmtId="4" fontId="47" fillId="0" borderId="73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vertical="center"/>
    </xf>
    <xf numFmtId="0" fontId="1" fillId="0" borderId="0" xfId="52" applyFont="1" applyFill="1" applyAlignment="1">
      <alignment vertical="center"/>
    </xf>
    <xf numFmtId="0" fontId="43" fillId="0" borderId="74" xfId="52" applyFont="1" applyFill="1" applyBorder="1" applyAlignment="1">
      <alignment horizontal="center" vertical="center"/>
    </xf>
    <xf numFmtId="0" fontId="43" fillId="0" borderId="65" xfId="52" applyFont="1" applyFill="1" applyBorder="1" applyAlignment="1">
      <alignment vertical="center"/>
    </xf>
    <xf numFmtId="0" fontId="1" fillId="0" borderId="24" xfId="52" applyFont="1" applyFill="1" applyBorder="1" applyAlignment="1">
      <alignment horizontal="center" vertical="center"/>
    </xf>
    <xf numFmtId="49" fontId="41" fillId="0" borderId="24" xfId="52" applyNumberFormat="1" applyFont="1" applyFill="1" applyBorder="1" applyAlignment="1">
      <alignment vertical="center"/>
    </xf>
    <xf numFmtId="0" fontId="21" fillId="0" borderId="66" xfId="52" applyFont="1" applyFill="1" applyBorder="1" applyAlignment="1">
      <alignment vertical="center"/>
    </xf>
    <xf numFmtId="4" fontId="47" fillId="0" borderId="65" xfId="52" applyNumberFormat="1" applyFont="1" applyFill="1" applyBorder="1" applyAlignment="1">
      <alignment horizontal="center" vertical="center"/>
    </xf>
    <xf numFmtId="3" fontId="47" fillId="0" borderId="65" xfId="52" applyNumberFormat="1" applyFont="1" applyFill="1" applyBorder="1" applyAlignment="1">
      <alignment horizontal="center" vertical="center"/>
    </xf>
    <xf numFmtId="4" fontId="47" fillId="0" borderId="75" xfId="52" applyNumberFormat="1" applyFont="1" applyFill="1" applyBorder="1" applyAlignment="1">
      <alignment horizontal="center" vertical="center"/>
    </xf>
    <xf numFmtId="0" fontId="1" fillId="0" borderId="35" xfId="52" applyFont="1" applyFill="1" applyBorder="1" applyAlignment="1">
      <alignment horizontal="center" vertical="center"/>
    </xf>
    <xf numFmtId="0" fontId="43" fillId="0" borderId="28" xfId="52" applyFont="1" applyFill="1" applyBorder="1" applyAlignment="1">
      <alignment vertical="center" wrapText="1"/>
    </xf>
    <xf numFmtId="0" fontId="21" fillId="0" borderId="32" xfId="52" applyFont="1" applyFill="1" applyBorder="1" applyAlignment="1">
      <alignment vertical="center"/>
    </xf>
    <xf numFmtId="4" fontId="52" fillId="0" borderId="28" xfId="52" applyNumberFormat="1" applyFont="1" applyFill="1" applyBorder="1" applyAlignment="1">
      <alignment horizontal="center" vertical="center"/>
    </xf>
    <xf numFmtId="3" fontId="52" fillId="0" borderId="28" xfId="52" applyNumberFormat="1" applyFont="1" applyFill="1" applyBorder="1" applyAlignment="1">
      <alignment horizontal="center" vertical="center"/>
    </xf>
    <xf numFmtId="4" fontId="52" fillId="0" borderId="76" xfId="52" applyNumberFormat="1" applyFont="1" applyFill="1" applyBorder="1" applyAlignment="1">
      <alignment horizontal="center" vertical="center"/>
    </xf>
    <xf numFmtId="0" fontId="1" fillId="0" borderId="77" xfId="52" applyFont="1" applyFill="1" applyBorder="1" applyAlignment="1">
      <alignment horizontal="center" vertical="center"/>
    </xf>
    <xf numFmtId="0" fontId="1" fillId="0" borderId="68" xfId="52" applyFont="1" applyFill="1" applyBorder="1" applyAlignment="1">
      <alignment horizontal="center" vertical="center"/>
    </xf>
    <xf numFmtId="49" fontId="41" fillId="0" borderId="68" xfId="52" applyNumberFormat="1" applyFont="1" applyFill="1" applyBorder="1" applyAlignment="1">
      <alignment vertical="center"/>
    </xf>
    <xf numFmtId="0" fontId="21" fillId="0" borderId="78" xfId="52" applyFont="1" applyFill="1" applyBorder="1" applyAlignment="1">
      <alignment vertical="center"/>
    </xf>
    <xf numFmtId="4" fontId="52" fillId="0" borderId="79" xfId="52" applyNumberFormat="1" applyFont="1" applyFill="1" applyBorder="1" applyAlignment="1">
      <alignment horizontal="center" vertical="center"/>
    </xf>
    <xf numFmtId="3" fontId="52" fillId="0" borderId="79" xfId="52" applyNumberFormat="1" applyFont="1" applyFill="1" applyBorder="1" applyAlignment="1">
      <alignment horizontal="center" vertical="center"/>
    </xf>
    <xf numFmtId="4" fontId="52" fillId="0" borderId="80" xfId="52" applyNumberFormat="1" applyFont="1" applyFill="1" applyBorder="1" applyAlignment="1">
      <alignment horizontal="center" vertical="center"/>
    </xf>
    <xf numFmtId="0" fontId="1" fillId="0" borderId="71" xfId="52" applyFont="1" applyFill="1" applyBorder="1" applyAlignment="1">
      <alignment horizontal="center" vertical="center"/>
    </xf>
    <xf numFmtId="0" fontId="1" fillId="0" borderId="72" xfId="52" applyFont="1" applyFill="1" applyBorder="1" applyAlignment="1">
      <alignment vertical="center"/>
    </xf>
    <xf numFmtId="0" fontId="23" fillId="0" borderId="72" xfId="52" applyFont="1" applyFill="1" applyBorder="1" applyAlignment="1">
      <alignment horizontal="center" vertical="center"/>
    </xf>
    <xf numFmtId="4" fontId="47" fillId="0" borderId="81" xfId="52" applyNumberFormat="1" applyFont="1" applyFill="1" applyBorder="1" applyAlignment="1">
      <alignment horizontal="center" vertical="center"/>
    </xf>
    <xf numFmtId="3" fontId="80" fillId="0" borderId="28" xfId="63" applyNumberFormat="1" applyFont="1" applyFill="1" applyBorder="1" applyAlignment="1">
      <alignment horizontal="center" vertical="center" wrapText="1"/>
      <protection/>
    </xf>
    <xf numFmtId="3" fontId="23" fillId="0" borderId="28" xfId="63" applyNumberFormat="1" applyFont="1" applyFill="1" applyBorder="1" applyAlignment="1">
      <alignment horizontal="center" vertical="center" wrapText="1"/>
      <protection/>
    </xf>
    <xf numFmtId="0" fontId="23" fillId="0" borderId="28" xfId="60" applyFont="1" applyFill="1" applyBorder="1" applyAlignment="1">
      <alignment horizontal="center" vertical="center" wrapText="1"/>
      <protection/>
    </xf>
    <xf numFmtId="3" fontId="23" fillId="0" borderId="28" xfId="60" applyNumberFormat="1" applyFont="1" applyFill="1" applyBorder="1" applyAlignment="1">
      <alignment vertical="center" wrapText="1"/>
      <protection/>
    </xf>
    <xf numFmtId="3" fontId="30" fillId="0" borderId="28" xfId="60" applyNumberFormat="1" applyFont="1" applyFill="1" applyBorder="1" applyAlignment="1">
      <alignment vertical="center" wrapText="1"/>
      <protection/>
    </xf>
    <xf numFmtId="3" fontId="1" fillId="0" borderId="28" xfId="60" applyNumberFormat="1" applyFont="1" applyFill="1" applyBorder="1" applyAlignment="1">
      <alignment horizontal="center" vertical="center" wrapText="1"/>
      <protection/>
    </xf>
    <xf numFmtId="3" fontId="23" fillId="0" borderId="28" xfId="58" applyNumberFormat="1" applyFont="1" applyFill="1" applyBorder="1" applyAlignment="1">
      <alignment vertical="center" wrapText="1"/>
      <protection/>
    </xf>
    <xf numFmtId="3" fontId="30" fillId="0" borderId="28" xfId="58" applyNumberFormat="1" applyFont="1" applyFill="1" applyBorder="1" applyAlignment="1">
      <alignment vertical="center" wrapText="1"/>
      <protection/>
    </xf>
    <xf numFmtId="0" fontId="21" fillId="0" borderId="28" xfId="60" applyFont="1" applyFill="1" applyBorder="1" applyAlignment="1">
      <alignment horizontal="center" vertical="center" wrapText="1"/>
      <protection/>
    </xf>
    <xf numFmtId="0" fontId="31" fillId="0" borderId="28" xfId="60" applyFont="1" applyFill="1" applyBorder="1" applyAlignment="1">
      <alignment horizontal="center" vertical="center" wrapText="1"/>
      <protection/>
    </xf>
    <xf numFmtId="0" fontId="22" fillId="0" borderId="28" xfId="60" applyFont="1" applyFill="1" applyBorder="1" applyAlignment="1">
      <alignment horizontal="center" vertical="center" wrapText="1"/>
      <protection/>
    </xf>
    <xf numFmtId="4" fontId="23" fillId="0" borderId="28" xfId="60" applyNumberFormat="1" applyFont="1" applyFill="1" applyBorder="1" applyAlignment="1">
      <alignment vertical="center" wrapText="1"/>
      <protection/>
    </xf>
    <xf numFmtId="3" fontId="30" fillId="0" borderId="28" xfId="62" applyNumberFormat="1" applyFont="1" applyFill="1" applyBorder="1" applyAlignment="1">
      <alignment vertical="center" wrapText="1"/>
      <protection/>
    </xf>
    <xf numFmtId="0" fontId="1" fillId="0" borderId="28" xfId="62" applyFont="1" applyFill="1" applyBorder="1" applyAlignment="1">
      <alignment horizontal="center" vertical="center" wrapText="1"/>
      <protection/>
    </xf>
    <xf numFmtId="0" fontId="1" fillId="0" borderId="28" xfId="62" applyFont="1" applyFill="1" applyBorder="1" applyAlignment="1">
      <alignment vertical="center" wrapText="1"/>
      <protection/>
    </xf>
    <xf numFmtId="3" fontId="21" fillId="0" borderId="28" xfId="62" applyNumberFormat="1" applyFont="1" applyFill="1" applyBorder="1" applyAlignment="1">
      <alignment vertical="center" wrapText="1"/>
      <protection/>
    </xf>
    <xf numFmtId="3" fontId="31" fillId="0" borderId="28" xfId="62" applyNumberFormat="1" applyFont="1" applyFill="1" applyBorder="1" applyAlignment="1">
      <alignment horizontal="left" vertical="center" wrapText="1"/>
      <protection/>
    </xf>
    <xf numFmtId="4" fontId="30" fillId="0" borderId="28" xfId="60" applyNumberFormat="1" applyFont="1" applyFill="1" applyBorder="1" applyAlignment="1">
      <alignment vertical="center" wrapText="1"/>
      <protection/>
    </xf>
    <xf numFmtId="3" fontId="31" fillId="0" borderId="28" xfId="60" applyNumberFormat="1" applyFont="1" applyFill="1" applyBorder="1" applyAlignment="1">
      <alignment horizontal="left" vertical="center" wrapText="1"/>
      <protection/>
    </xf>
    <xf numFmtId="3" fontId="30" fillId="0" borderId="28" xfId="61" applyNumberFormat="1" applyFont="1" applyFill="1" applyBorder="1" applyAlignment="1">
      <alignment vertical="center" wrapText="1"/>
      <protection/>
    </xf>
    <xf numFmtId="3" fontId="30" fillId="0" borderId="28" xfId="61" applyNumberFormat="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vertical="center" wrapText="1"/>
      <protection/>
    </xf>
    <xf numFmtId="3" fontId="21" fillId="0" borderId="28" xfId="61" applyNumberFormat="1" applyFont="1" applyFill="1" applyBorder="1" applyAlignment="1">
      <alignment vertical="center" wrapText="1"/>
      <protection/>
    </xf>
    <xf numFmtId="3" fontId="31" fillId="0" borderId="28" xfId="61" applyNumberFormat="1" applyFont="1" applyFill="1" applyBorder="1" applyAlignment="1">
      <alignment horizontal="left" vertical="center" wrapText="1"/>
      <protection/>
    </xf>
    <xf numFmtId="3" fontId="1" fillId="0" borderId="28" xfId="61" applyNumberFormat="1" applyFont="1" applyFill="1" applyBorder="1" applyAlignment="1">
      <alignment horizontal="center" vertical="center" wrapText="1"/>
      <protection/>
    </xf>
    <xf numFmtId="3" fontId="33" fillId="0" borderId="28" xfId="62" applyNumberFormat="1" applyFont="1" applyFill="1" applyBorder="1" applyAlignment="1">
      <alignment vertical="center" wrapText="1"/>
      <protection/>
    </xf>
    <xf numFmtId="3" fontId="31" fillId="0" borderId="28" xfId="62" applyNumberFormat="1" applyFont="1" applyFill="1" applyBorder="1" applyAlignment="1">
      <alignment vertical="center" wrapText="1"/>
      <protection/>
    </xf>
    <xf numFmtId="0" fontId="1" fillId="0" borderId="28" xfId="58" applyFont="1" applyFill="1" applyBorder="1" applyAlignment="1">
      <alignment horizontal="center" vertical="center" wrapText="1"/>
      <protection/>
    </xf>
    <xf numFmtId="3" fontId="21" fillId="0" borderId="28" xfId="58" applyNumberFormat="1" applyFont="1" applyFill="1" applyBorder="1" applyAlignment="1">
      <alignment horizontal="right" vertical="center" wrapText="1"/>
      <protection/>
    </xf>
    <xf numFmtId="3" fontId="1" fillId="0" borderId="28" xfId="58" applyNumberFormat="1" applyFont="1" applyFill="1" applyBorder="1" applyAlignment="1">
      <alignment horizontal="right" vertical="center" wrapText="1"/>
      <protection/>
    </xf>
    <xf numFmtId="0" fontId="23" fillId="0" borderId="28" xfId="60" applyFont="1" applyFill="1" applyBorder="1" applyAlignment="1">
      <alignment vertical="center" wrapText="1"/>
      <protection/>
    </xf>
    <xf numFmtId="3" fontId="23" fillId="0" borderId="28" xfId="60" applyNumberFormat="1" applyFont="1" applyFill="1" applyBorder="1" applyAlignment="1">
      <alignment vertical="center" wrapText="1"/>
      <protection/>
    </xf>
    <xf numFmtId="3" fontId="1" fillId="0" borderId="28" xfId="60" applyNumberFormat="1" applyFont="1" applyFill="1" applyBorder="1" applyAlignment="1">
      <alignment vertical="center" wrapText="1"/>
      <protection/>
    </xf>
    <xf numFmtId="0" fontId="23" fillId="0" borderId="0" xfId="60" applyFont="1" applyFill="1" applyAlignment="1">
      <alignment textRotation="180"/>
      <protection/>
    </xf>
    <xf numFmtId="4" fontId="21" fillId="0" borderId="0" xfId="60" applyNumberFormat="1" applyFont="1" applyFill="1" applyAlignment="1">
      <alignment vertical="center" wrapText="1"/>
      <protection/>
    </xf>
    <xf numFmtId="0" fontId="21" fillId="0" borderId="0" xfId="60" applyFont="1" applyFill="1" applyAlignment="1">
      <alignment vertical="center" wrapText="1"/>
      <protection/>
    </xf>
    <xf numFmtId="3" fontId="30" fillId="0" borderId="28" xfId="60" applyNumberFormat="1" applyFont="1" applyFill="1" applyBorder="1" applyAlignment="1">
      <alignment vertical="center" wrapText="1"/>
      <protection/>
    </xf>
    <xf numFmtId="0" fontId="1" fillId="0" borderId="28" xfId="60" applyFont="1" applyFill="1" applyBorder="1" applyAlignment="1">
      <alignment horizontal="center" vertical="center" wrapText="1"/>
      <protection/>
    </xf>
    <xf numFmtId="0" fontId="1" fillId="0" borderId="28" xfId="60" applyFont="1" applyFill="1" applyBorder="1" applyAlignment="1">
      <alignment vertical="center" wrapText="1"/>
      <protection/>
    </xf>
    <xf numFmtId="3" fontId="21" fillId="0" borderId="28" xfId="60" applyNumberFormat="1" applyFont="1" applyFill="1" applyBorder="1" applyAlignment="1">
      <alignment vertical="center" wrapText="1"/>
      <protection/>
    </xf>
    <xf numFmtId="3" fontId="31" fillId="0" borderId="28" xfId="60" applyNumberFormat="1" applyFont="1" applyFill="1" applyBorder="1" applyAlignment="1">
      <alignment vertical="center" wrapText="1"/>
      <protection/>
    </xf>
    <xf numFmtId="3" fontId="1" fillId="0" borderId="28" xfId="60" applyNumberFormat="1" applyFont="1" applyFill="1" applyBorder="1" applyAlignment="1">
      <alignment horizontal="center" vertical="center" wrapText="1"/>
      <protection/>
    </xf>
    <xf numFmtId="0" fontId="1" fillId="0" borderId="28" xfId="62" applyFont="1" applyFill="1" applyBorder="1" applyAlignment="1">
      <alignment horizontal="center" vertical="center" wrapText="1"/>
      <protection/>
    </xf>
    <xf numFmtId="0" fontId="1" fillId="0" borderId="28" xfId="60" applyFont="1" applyFill="1" applyBorder="1" applyAlignment="1">
      <alignment horizontal="left" vertical="center" wrapText="1"/>
      <protection/>
    </xf>
    <xf numFmtId="3" fontId="21" fillId="0" borderId="28" xfId="62" applyNumberFormat="1" applyFont="1" applyFill="1" applyBorder="1" applyAlignment="1">
      <alignment vertical="center" wrapText="1"/>
      <protection/>
    </xf>
    <xf numFmtId="3" fontId="31" fillId="0" borderId="28" xfId="62" applyNumberFormat="1" applyFont="1" applyFill="1" applyBorder="1" applyAlignment="1">
      <alignment vertical="center" wrapText="1"/>
      <protection/>
    </xf>
    <xf numFmtId="0" fontId="23" fillId="0" borderId="0" xfId="62" applyFont="1" applyFill="1" applyAlignment="1">
      <alignment textRotation="180"/>
      <protection/>
    </xf>
    <xf numFmtId="4" fontId="21" fillId="0" borderId="0" xfId="62" applyNumberFormat="1" applyFont="1" applyFill="1" applyAlignment="1">
      <alignment vertical="center" wrapText="1"/>
      <protection/>
    </xf>
    <xf numFmtId="0" fontId="21" fillId="0" borderId="0" xfId="62" applyFont="1" applyFill="1" applyAlignment="1">
      <alignment vertical="center" wrapText="1"/>
      <protection/>
    </xf>
    <xf numFmtId="3" fontId="30" fillId="0" borderId="28" xfId="61" applyNumberFormat="1" applyFont="1" applyFill="1" applyBorder="1" applyAlignment="1">
      <alignment vertical="center" wrapText="1"/>
      <protection/>
    </xf>
    <xf numFmtId="0" fontId="23" fillId="0" borderId="0" xfId="61" applyFont="1" applyFill="1" applyAlignment="1">
      <alignment textRotation="180"/>
      <protection/>
    </xf>
    <xf numFmtId="4" fontId="21" fillId="0" borderId="0" xfId="61" applyNumberFormat="1" applyFont="1" applyFill="1" applyAlignment="1">
      <alignment vertical="center" wrapText="1"/>
      <protection/>
    </xf>
    <xf numFmtId="0" fontId="21" fillId="0" borderId="0" xfId="61" applyFont="1" applyFill="1" applyAlignment="1">
      <alignment vertical="center" wrapText="1"/>
      <protection/>
    </xf>
    <xf numFmtId="0" fontId="1" fillId="0" borderId="28" xfId="63" applyFont="1" applyFill="1" applyBorder="1" applyAlignment="1">
      <alignment horizontal="center" vertical="center" wrapText="1"/>
      <protection/>
    </xf>
    <xf numFmtId="0" fontId="1" fillId="0" borderId="28" xfId="63" applyFont="1" applyFill="1" applyBorder="1" applyAlignment="1">
      <alignment horizontal="left" vertical="center" wrapText="1"/>
      <protection/>
    </xf>
    <xf numFmtId="3" fontId="78" fillId="0" borderId="28" xfId="63" applyNumberFormat="1" applyFont="1" applyFill="1" applyBorder="1" applyAlignment="1">
      <alignment vertical="center" wrapText="1"/>
      <protection/>
    </xf>
    <xf numFmtId="3" fontId="33" fillId="0" borderId="28" xfId="63" applyNumberFormat="1" applyFont="1" applyFill="1" applyBorder="1" applyAlignment="1">
      <alignment vertical="center" wrapText="1"/>
      <protection/>
    </xf>
    <xf numFmtId="3" fontId="21" fillId="0" borderId="28" xfId="63" applyNumberFormat="1" applyFont="1" applyFill="1" applyBorder="1" applyAlignment="1">
      <alignment vertical="center" wrapText="1"/>
      <protection/>
    </xf>
    <xf numFmtId="3" fontId="32" fillId="0" borderId="28" xfId="63" applyNumberFormat="1" applyFont="1" applyFill="1" applyBorder="1" applyAlignment="1">
      <alignment vertical="center" wrapText="1"/>
      <protection/>
    </xf>
    <xf numFmtId="3" fontId="1" fillId="0" borderId="28" xfId="61" applyNumberFormat="1" applyFont="1" applyFill="1" applyBorder="1" applyAlignment="1">
      <alignment horizontal="center" vertical="center" wrapText="1"/>
      <protection/>
    </xf>
    <xf numFmtId="0" fontId="23" fillId="0" borderId="0" xfId="63" applyFont="1" applyFill="1" applyAlignment="1">
      <alignment textRotation="180"/>
      <protection/>
    </xf>
    <xf numFmtId="4" fontId="21" fillId="0" borderId="0" xfId="63" applyNumberFormat="1" applyFont="1" applyFill="1" applyAlignment="1">
      <alignment vertical="center" wrapText="1"/>
      <protection/>
    </xf>
    <xf numFmtId="0" fontId="21" fillId="0" borderId="0" xfId="63" applyFont="1" applyFill="1" applyAlignment="1">
      <alignment vertical="center" wrapText="1"/>
      <protection/>
    </xf>
    <xf numFmtId="3" fontId="23" fillId="0" borderId="28" xfId="61" applyNumberFormat="1" applyFont="1" applyFill="1" applyBorder="1" applyAlignment="1">
      <alignment vertical="center" wrapText="1"/>
      <protection/>
    </xf>
    <xf numFmtId="0" fontId="1" fillId="0" borderId="28" xfId="6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horizontal="left" vertical="center" wrapText="1"/>
      <protection/>
    </xf>
    <xf numFmtId="3" fontId="21" fillId="0" borderId="28" xfId="61" applyNumberFormat="1" applyFont="1" applyFill="1" applyBorder="1" applyAlignment="1">
      <alignment vertical="center" wrapText="1"/>
      <protection/>
    </xf>
    <xf numFmtId="3" fontId="31" fillId="0" borderId="28" xfId="63" applyNumberFormat="1" applyFont="1" applyFill="1" applyBorder="1" applyAlignment="1">
      <alignment horizontal="left" vertical="center" wrapText="1"/>
      <protection/>
    </xf>
    <xf numFmtId="4" fontId="23" fillId="0" borderId="28" xfId="60" applyNumberFormat="1" applyFont="1" applyFill="1" applyBorder="1" applyAlignment="1">
      <alignment vertical="center" wrapText="1"/>
      <protection/>
    </xf>
    <xf numFmtId="4" fontId="30" fillId="0" borderId="28" xfId="60" applyNumberFormat="1" applyFont="1" applyFill="1" applyBorder="1" applyAlignment="1">
      <alignment vertical="center" wrapText="1"/>
      <protection/>
    </xf>
    <xf numFmtId="0" fontId="1" fillId="0" borderId="28" xfId="62" applyFont="1" applyFill="1" applyBorder="1" applyAlignment="1">
      <alignment horizontal="left" vertical="center" wrapText="1"/>
      <protection/>
    </xf>
    <xf numFmtId="4" fontId="21" fillId="0" borderId="28" xfId="62" applyNumberFormat="1" applyFont="1" applyFill="1" applyBorder="1" applyAlignment="1">
      <alignment vertical="center" wrapText="1"/>
      <protection/>
    </xf>
    <xf numFmtId="3" fontId="33" fillId="0" borderId="28" xfId="62" applyNumberFormat="1" applyFont="1" applyFill="1" applyBorder="1" applyAlignment="1">
      <alignment vertical="center" wrapText="1"/>
      <protection/>
    </xf>
    <xf numFmtId="0" fontId="23" fillId="0" borderId="28" xfId="62" applyFont="1" applyFill="1" applyBorder="1" applyAlignment="1">
      <alignment horizontal="center" vertical="center" wrapText="1"/>
      <protection/>
    </xf>
    <xf numFmtId="4" fontId="23" fillId="0" borderId="28" xfId="62" applyNumberFormat="1" applyFont="1" applyFill="1" applyBorder="1" applyAlignment="1">
      <alignment horizontal="right" vertical="center" wrapText="1"/>
      <protection/>
    </xf>
    <xf numFmtId="3" fontId="79" fillId="0" borderId="28" xfId="62" applyNumberFormat="1" applyFont="1" applyFill="1" applyBorder="1" applyAlignment="1">
      <alignment horizontal="right" vertical="center" wrapText="1"/>
      <protection/>
    </xf>
    <xf numFmtId="3" fontId="23" fillId="0" borderId="28" xfId="62" applyNumberFormat="1" applyFont="1" applyFill="1" applyBorder="1" applyAlignment="1">
      <alignment horizontal="center" vertical="center" wrapText="1"/>
      <protection/>
    </xf>
    <xf numFmtId="3" fontId="23" fillId="0" borderId="28" xfId="60" applyNumberFormat="1" applyFont="1" applyFill="1" applyBorder="1" applyAlignment="1">
      <alignment horizontal="center" vertical="center" wrapText="1"/>
      <protection/>
    </xf>
    <xf numFmtId="4" fontId="21" fillId="0" borderId="28" xfId="62" applyNumberFormat="1" applyFont="1" applyFill="1" applyBorder="1" applyAlignment="1">
      <alignment horizontal="right" vertical="center" wrapText="1"/>
      <protection/>
    </xf>
    <xf numFmtId="3" fontId="78" fillId="0" borderId="28" xfId="62" applyNumberFormat="1" applyFont="1" applyFill="1" applyBorder="1" applyAlignment="1">
      <alignment horizontal="right" vertical="center" wrapText="1"/>
      <protection/>
    </xf>
    <xf numFmtId="0" fontId="21" fillId="0" borderId="28" xfId="62" applyFont="1" applyFill="1" applyBorder="1" applyAlignment="1">
      <alignment horizontal="center" vertical="center" wrapText="1"/>
      <protection/>
    </xf>
    <xf numFmtId="0" fontId="33" fillId="0" borderId="28" xfId="62" applyFont="1" applyFill="1" applyBorder="1" applyAlignment="1">
      <alignment horizontal="left" vertical="center" wrapText="1"/>
      <protection/>
    </xf>
    <xf numFmtId="0" fontId="21" fillId="0" borderId="28" xfId="60" applyFont="1" applyFill="1" applyBorder="1">
      <alignment/>
      <protection/>
    </xf>
    <xf numFmtId="3" fontId="21" fillId="0" borderId="28" xfId="60" applyNumberFormat="1" applyFont="1" applyFill="1" applyBorder="1">
      <alignment/>
      <protection/>
    </xf>
    <xf numFmtId="4" fontId="21" fillId="0" borderId="0" xfId="60" applyNumberFormat="1" applyFont="1" applyFill="1">
      <alignment/>
      <protection/>
    </xf>
    <xf numFmtId="0" fontId="21" fillId="0" borderId="0" xfId="60" applyFont="1" applyFill="1">
      <alignment/>
      <protection/>
    </xf>
    <xf numFmtId="0" fontId="22" fillId="0" borderId="28" xfId="60" applyFont="1" applyFill="1" applyBorder="1" applyAlignment="1">
      <alignment horizontal="right" vertical="center"/>
      <protection/>
    </xf>
    <xf numFmtId="4" fontId="23" fillId="0" borderId="28" xfId="60" applyNumberFormat="1" applyFont="1" applyFill="1" applyBorder="1">
      <alignment/>
      <protection/>
    </xf>
    <xf numFmtId="0" fontId="23" fillId="0" borderId="28" xfId="60" applyFont="1" applyFill="1" applyBorder="1">
      <alignment/>
      <protection/>
    </xf>
    <xf numFmtId="0" fontId="39" fillId="0" borderId="28" xfId="60" applyFont="1" applyFill="1" applyBorder="1" applyAlignment="1">
      <alignment horizontal="right" vertical="center"/>
      <protection/>
    </xf>
    <xf numFmtId="4" fontId="23" fillId="0" borderId="0" xfId="60" applyNumberFormat="1" applyFont="1" applyFill="1">
      <alignment/>
      <protection/>
    </xf>
    <xf numFmtId="0" fontId="23" fillId="0" borderId="0" xfId="60" applyFont="1" applyFill="1">
      <alignment/>
      <protection/>
    </xf>
    <xf numFmtId="4" fontId="21" fillId="0" borderId="28" xfId="60" applyNumberFormat="1" applyFont="1" applyFill="1" applyBorder="1">
      <alignment/>
      <protection/>
    </xf>
    <xf numFmtId="0" fontId="78" fillId="0" borderId="28" xfId="60" applyFont="1" applyFill="1" applyBorder="1" applyAlignment="1">
      <alignment horizontal="center"/>
      <protection/>
    </xf>
    <xf numFmtId="0" fontId="78" fillId="0" borderId="28" xfId="60" applyFont="1" applyFill="1" applyBorder="1" applyAlignment="1">
      <alignment horizontal="left"/>
      <protection/>
    </xf>
    <xf numFmtId="4" fontId="78" fillId="0" borderId="28" xfId="60" applyNumberFormat="1" applyFont="1" applyFill="1" applyBorder="1">
      <alignment/>
      <protection/>
    </xf>
    <xf numFmtId="0" fontId="78" fillId="0" borderId="28" xfId="60" applyFont="1" applyFill="1" applyBorder="1">
      <alignment/>
      <protection/>
    </xf>
    <xf numFmtId="0" fontId="81" fillId="0" borderId="28" xfId="60" applyFont="1" applyFill="1" applyBorder="1" applyAlignment="1">
      <alignment horizontal="right" vertical="center"/>
      <protection/>
    </xf>
    <xf numFmtId="0" fontId="78" fillId="0" borderId="0" xfId="60" applyFont="1" applyFill="1" applyAlignment="1">
      <alignment textRotation="180"/>
      <protection/>
    </xf>
    <xf numFmtId="4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4" fontId="23" fillId="0" borderId="28" xfId="58" applyNumberFormat="1" applyFont="1" applyFill="1" applyBorder="1" applyAlignment="1">
      <alignment vertical="center" wrapText="1"/>
      <protection/>
    </xf>
    <xf numFmtId="3" fontId="23" fillId="0" borderId="28" xfId="58" applyNumberFormat="1" applyFont="1" applyFill="1" applyBorder="1" applyAlignment="1">
      <alignment vertical="center" wrapText="1"/>
      <protection/>
    </xf>
    <xf numFmtId="0" fontId="23" fillId="0" borderId="0" xfId="58" applyFont="1" applyFill="1" applyAlignment="1">
      <alignment textRotation="180"/>
      <protection/>
    </xf>
    <xf numFmtId="4" fontId="21" fillId="0" borderId="0" xfId="58" applyNumberFormat="1" applyFont="1" applyFill="1" applyAlignment="1">
      <alignment vertical="center" wrapText="1"/>
      <protection/>
    </xf>
    <xf numFmtId="0" fontId="21" fillId="0" borderId="0" xfId="58" applyFont="1" applyFill="1" applyAlignment="1">
      <alignment vertical="center" wrapText="1"/>
      <protection/>
    </xf>
    <xf numFmtId="4" fontId="30" fillId="0" borderId="28" xfId="58" applyNumberFormat="1" applyFont="1" applyFill="1" applyBorder="1" applyAlignment="1">
      <alignment vertical="center" wrapText="1"/>
      <protection/>
    </xf>
    <xf numFmtId="3" fontId="30" fillId="0" borderId="28" xfId="58" applyNumberFormat="1" applyFont="1" applyFill="1" applyBorder="1" applyAlignment="1">
      <alignment vertical="center" wrapText="1"/>
      <protection/>
    </xf>
    <xf numFmtId="0" fontId="1" fillId="0" borderId="28" xfId="61" applyFont="1" applyFill="1" applyBorder="1" applyAlignment="1">
      <alignment vertical="center" wrapText="1"/>
      <protection/>
    </xf>
    <xf numFmtId="4" fontId="33" fillId="0" borderId="28" xfId="62" applyNumberFormat="1" applyFont="1" applyFill="1" applyBorder="1" applyAlignment="1">
      <alignment vertical="center" wrapText="1"/>
      <protection/>
    </xf>
    <xf numFmtId="3" fontId="75" fillId="0" borderId="28" xfId="63" applyNumberFormat="1" applyFont="1" applyFill="1" applyBorder="1" applyAlignment="1">
      <alignment vertical="center" wrapText="1"/>
      <protection/>
    </xf>
    <xf numFmtId="4" fontId="30" fillId="0" borderId="28" xfId="58" applyNumberFormat="1" applyFont="1" applyFill="1" applyBorder="1" applyAlignment="1">
      <alignment vertical="center" wrapText="1"/>
      <protection/>
    </xf>
    <xf numFmtId="49" fontId="1" fillId="0" borderId="28" xfId="60" applyNumberFormat="1" applyFont="1" applyFill="1" applyBorder="1" applyAlignment="1">
      <alignment horizontal="center" vertical="center" wrapText="1"/>
      <protection/>
    </xf>
    <xf numFmtId="4" fontId="1" fillId="0" borderId="28" xfId="60" applyNumberFormat="1" applyFont="1" applyFill="1" applyBorder="1" applyAlignment="1">
      <alignment vertical="center" wrapText="1"/>
      <protection/>
    </xf>
    <xf numFmtId="4" fontId="21" fillId="0" borderId="28" xfId="60" applyNumberFormat="1" applyFont="1" applyFill="1" applyBorder="1" applyAlignment="1">
      <alignment vertical="center" wrapText="1"/>
      <protection/>
    </xf>
    <xf numFmtId="4" fontId="75" fillId="0" borderId="28" xfId="63" applyNumberFormat="1" applyFont="1" applyFill="1" applyBorder="1" applyAlignment="1">
      <alignment vertical="center" wrapText="1"/>
      <protection/>
    </xf>
    <xf numFmtId="4" fontId="23" fillId="0" borderId="0" xfId="60" applyNumberFormat="1" applyFont="1" applyFill="1" applyAlignment="1">
      <alignment textRotation="180"/>
      <protection/>
    </xf>
    <xf numFmtId="0" fontId="59" fillId="0" borderId="28" xfId="0" applyFont="1" applyFill="1" applyBorder="1" applyAlignment="1">
      <alignment/>
    </xf>
    <xf numFmtId="3" fontId="31" fillId="0" borderId="28" xfId="60" applyNumberFormat="1" applyFont="1" applyFill="1" applyBorder="1" applyAlignment="1">
      <alignment horizontal="center" vertical="center" wrapText="1"/>
      <protection/>
    </xf>
    <xf numFmtId="0" fontId="34" fillId="0" borderId="0" xfId="60" applyFont="1" applyFill="1" applyAlignment="1">
      <alignment vertical="top"/>
      <protection/>
    </xf>
    <xf numFmtId="0" fontId="23" fillId="0" borderId="0" xfId="60" applyFont="1" applyFill="1" applyAlignment="1">
      <alignment vertical="center" wrapText="1"/>
      <protection/>
    </xf>
    <xf numFmtId="3" fontId="21" fillId="0" borderId="0" xfId="60" applyNumberFormat="1" applyFont="1" applyFill="1">
      <alignment/>
      <protection/>
    </xf>
    <xf numFmtId="3" fontId="23" fillId="0" borderId="0" xfId="60" applyNumberFormat="1" applyFont="1" applyFill="1" applyBorder="1" applyAlignment="1">
      <alignment vertical="center" wrapText="1"/>
      <protection/>
    </xf>
    <xf numFmtId="4" fontId="23" fillId="0" borderId="0" xfId="60" applyNumberFormat="1" applyFont="1" applyFill="1" applyAlignment="1">
      <alignment vertical="center" wrapText="1"/>
      <protection/>
    </xf>
    <xf numFmtId="0" fontId="18" fillId="0" borderId="0" xfId="60" applyFont="1" applyFill="1">
      <alignment/>
      <protection/>
    </xf>
    <xf numFmtId="3" fontId="18" fillId="0" borderId="0" xfId="60" applyNumberFormat="1" applyFont="1" applyFill="1">
      <alignment/>
      <protection/>
    </xf>
    <xf numFmtId="3" fontId="35" fillId="0" borderId="0" xfId="60" applyNumberFormat="1" applyFont="1" applyFill="1" applyAlignment="1">
      <alignment horizontal="right"/>
      <protection/>
    </xf>
    <xf numFmtId="0" fontId="36" fillId="0" borderId="0" xfId="60" applyFont="1" applyFill="1">
      <alignment/>
      <protection/>
    </xf>
    <xf numFmtId="4" fontId="18" fillId="0" borderId="0" xfId="60" applyNumberFormat="1" applyFont="1" applyFill="1">
      <alignment/>
      <protection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top"/>
    </xf>
    <xf numFmtId="0" fontId="40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3" fontId="0" fillId="0" borderId="82" xfId="0" applyNumberFormat="1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3" fontId="0" fillId="0" borderId="83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84" xfId="0" applyFont="1" applyFill="1" applyBorder="1" applyAlignment="1">
      <alignment horizontal="center" vertical="center"/>
    </xf>
    <xf numFmtId="3" fontId="0" fillId="0" borderId="84" xfId="0" applyNumberFormat="1" applyFont="1" applyFill="1" applyBorder="1" applyAlignment="1">
      <alignment vertical="center"/>
    </xf>
    <xf numFmtId="0" fontId="0" fillId="0" borderId="8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54" applyFill="1">
      <alignment/>
      <protection/>
    </xf>
    <xf numFmtId="4" fontId="1" fillId="0" borderId="0" xfId="54" applyNumberFormat="1" applyFill="1">
      <alignment/>
      <protection/>
    </xf>
    <xf numFmtId="0" fontId="56" fillId="0" borderId="0" xfId="54" applyFont="1" applyFill="1" applyBorder="1" applyAlignment="1">
      <alignment vertical="top"/>
      <protection/>
    </xf>
    <xf numFmtId="0" fontId="56" fillId="0" borderId="87" xfId="54" applyFont="1" applyFill="1" applyBorder="1" applyAlignment="1">
      <alignment vertical="top"/>
      <protection/>
    </xf>
    <xf numFmtId="0" fontId="47" fillId="0" borderId="88" xfId="0" applyFont="1" applyFill="1" applyBorder="1" applyAlignment="1">
      <alignment horizontal="center" vertical="top" wrapText="1"/>
    </xf>
    <xf numFmtId="0" fontId="47" fillId="0" borderId="89" xfId="0" applyFont="1" applyFill="1" applyBorder="1" applyAlignment="1">
      <alignment horizontal="center" vertical="top" wrapText="1"/>
    </xf>
    <xf numFmtId="0" fontId="47" fillId="0" borderId="90" xfId="0" applyFont="1" applyFill="1" applyBorder="1" applyAlignment="1">
      <alignment horizontal="center" vertical="top" wrapText="1"/>
    </xf>
    <xf numFmtId="0" fontId="47" fillId="0" borderId="91" xfId="0" applyFont="1" applyFill="1" applyBorder="1" applyAlignment="1">
      <alignment vertical="top" wrapText="1"/>
    </xf>
    <xf numFmtId="49" fontId="1" fillId="0" borderId="92" xfId="54" applyNumberFormat="1" applyFont="1" applyFill="1" applyBorder="1" applyAlignment="1">
      <alignment horizontal="center" vertical="center" wrapText="1"/>
      <protection/>
    </xf>
    <xf numFmtId="0" fontId="21" fillId="0" borderId="93" xfId="54" applyFont="1" applyFill="1" applyBorder="1" applyAlignment="1">
      <alignment horizontal="center" vertical="center" wrapText="1"/>
      <protection/>
    </xf>
    <xf numFmtId="4" fontId="1" fillId="0" borderId="89" xfId="54" applyNumberFormat="1" applyFill="1" applyBorder="1" applyAlignment="1">
      <alignment horizontal="center" vertical="center" wrapText="1"/>
      <protection/>
    </xf>
    <xf numFmtId="0" fontId="1" fillId="0" borderId="15" xfId="54" applyFill="1" applyBorder="1">
      <alignment/>
      <protection/>
    </xf>
    <xf numFmtId="0" fontId="1" fillId="0" borderId="15" xfId="54" applyFont="1" applyFill="1" applyBorder="1">
      <alignment/>
      <protection/>
    </xf>
    <xf numFmtId="0" fontId="47" fillId="0" borderId="94" xfId="0" applyFont="1" applyFill="1" applyBorder="1" applyAlignment="1">
      <alignment horizontal="center" vertical="center" wrapText="1"/>
    </xf>
    <xf numFmtId="0" fontId="56" fillId="0" borderId="94" xfId="0" applyFont="1" applyFill="1" applyBorder="1" applyAlignment="1">
      <alignment horizontal="center" vertical="center" wrapText="1"/>
    </xf>
    <xf numFmtId="164" fontId="47" fillId="0" borderId="94" xfId="42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left" vertical="top" wrapText="1"/>
    </xf>
    <xf numFmtId="164" fontId="43" fillId="0" borderId="89" xfId="42" applyFont="1" applyFill="1" applyBorder="1" applyAlignment="1">
      <alignment horizontal="right" vertical="center" wrapText="1" readingOrder="1"/>
    </xf>
    <xf numFmtId="3" fontId="1" fillId="0" borderId="95" xfId="54" applyNumberFormat="1" applyFill="1" applyBorder="1" applyAlignment="1">
      <alignment horizontal="center" vertical="center"/>
      <protection/>
    </xf>
    <xf numFmtId="4" fontId="43" fillId="0" borderId="96" xfId="54" applyNumberFormat="1" applyFont="1" applyFill="1" applyBorder="1" applyAlignment="1">
      <alignment horizontal="center" vertical="center" wrapText="1"/>
      <protection/>
    </xf>
    <xf numFmtId="4" fontId="1" fillId="0" borderId="97" xfId="54" applyNumberFormat="1" applyFill="1" applyBorder="1" applyAlignment="1">
      <alignment horizontal="center" vertical="center"/>
      <protection/>
    </xf>
    <xf numFmtId="0" fontId="47" fillId="0" borderId="98" xfId="0" applyFont="1" applyFill="1" applyBorder="1" applyAlignment="1">
      <alignment horizontal="center" vertical="center" wrapText="1"/>
    </xf>
    <xf numFmtId="0" fontId="56" fillId="0" borderId="98" xfId="0" applyFont="1" applyFill="1" applyBorder="1" applyAlignment="1">
      <alignment horizontal="center" vertical="center" wrapText="1"/>
    </xf>
    <xf numFmtId="164" fontId="47" fillId="0" borderId="98" xfId="42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left" vertical="top" wrapText="1"/>
    </xf>
    <xf numFmtId="164" fontId="43" fillId="0" borderId="97" xfId="42" applyFont="1" applyFill="1" applyBorder="1" applyAlignment="1">
      <alignment horizontal="right" vertical="center" wrapText="1" readingOrder="1"/>
    </xf>
    <xf numFmtId="3" fontId="1" fillId="0" borderId="100" xfId="54" applyNumberFormat="1" applyFill="1" applyBorder="1" applyAlignment="1">
      <alignment horizontal="center" vertical="center"/>
      <protection/>
    </xf>
    <xf numFmtId="4" fontId="43" fillId="0" borderId="88" xfId="54" applyNumberFormat="1" applyFont="1" applyFill="1" applyBorder="1" applyAlignment="1">
      <alignment horizontal="center" vertical="center" wrapText="1"/>
      <protection/>
    </xf>
    <xf numFmtId="0" fontId="43" fillId="0" borderId="15" xfId="54" applyFont="1" applyFill="1" applyBorder="1">
      <alignment/>
      <protection/>
    </xf>
    <xf numFmtId="0" fontId="47" fillId="0" borderId="101" xfId="0" applyFont="1" applyFill="1" applyBorder="1" applyAlignment="1">
      <alignment horizontal="center" vertical="center" wrapText="1"/>
    </xf>
    <xf numFmtId="0" fontId="56" fillId="0" borderId="101" xfId="0" applyFont="1" applyFill="1" applyBorder="1" applyAlignment="1">
      <alignment horizontal="center" vertical="center" wrapText="1"/>
    </xf>
    <xf numFmtId="164" fontId="47" fillId="0" borderId="101" xfId="42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left" vertical="top" wrapText="1"/>
    </xf>
    <xf numFmtId="4" fontId="43" fillId="0" borderId="102" xfId="0" applyNumberFormat="1" applyFont="1" applyFill="1" applyBorder="1" applyAlignment="1">
      <alignment horizontal="right" vertical="center" wrapText="1" readingOrder="1"/>
    </xf>
    <xf numFmtId="3" fontId="1" fillId="0" borderId="103" xfId="54" applyNumberFormat="1" applyFill="1" applyBorder="1" applyAlignment="1">
      <alignment horizontal="center" vertical="center"/>
      <protection/>
    </xf>
    <xf numFmtId="4" fontId="1" fillId="0" borderId="103" xfId="54" applyNumberFormat="1" applyFill="1" applyBorder="1" applyAlignment="1">
      <alignment horizontal="center" vertical="center"/>
      <protection/>
    </xf>
    <xf numFmtId="4" fontId="43" fillId="0" borderId="104" xfId="54" applyNumberFormat="1" applyFont="1" applyFill="1" applyBorder="1" applyAlignment="1">
      <alignment horizontal="center" vertical="center" wrapText="1"/>
      <protection/>
    </xf>
    <xf numFmtId="4" fontId="43" fillId="0" borderId="89" xfId="0" applyNumberFormat="1" applyFont="1" applyFill="1" applyBorder="1" applyAlignment="1">
      <alignment horizontal="right" vertical="center" wrapText="1" readingOrder="1"/>
    </xf>
    <xf numFmtId="4" fontId="43" fillId="0" borderId="105" xfId="54" applyNumberFormat="1" applyFont="1" applyFill="1" applyBorder="1" applyAlignment="1">
      <alignment horizontal="center" vertical="center" wrapText="1"/>
      <protection/>
    </xf>
    <xf numFmtId="4" fontId="43" fillId="0" borderId="97" xfId="0" applyNumberFormat="1" applyFont="1" applyFill="1" applyBorder="1" applyAlignment="1">
      <alignment horizontal="right" vertical="center" wrapText="1" readingOrder="1"/>
    </xf>
    <xf numFmtId="0" fontId="1" fillId="0" borderId="105" xfId="0" applyFont="1" applyFill="1" applyBorder="1" applyAlignment="1">
      <alignment horizontal="left" vertical="top" wrapText="1"/>
    </xf>
    <xf numFmtId="4" fontId="43" fillId="0" borderId="106" xfId="0" applyNumberFormat="1" applyFont="1" applyFill="1" applyBorder="1" applyAlignment="1">
      <alignment horizontal="right" vertical="center" wrapText="1" readingOrder="1"/>
    </xf>
    <xf numFmtId="4" fontId="1" fillId="0" borderId="95" xfId="54" applyNumberFormat="1" applyFill="1" applyBorder="1" applyAlignment="1">
      <alignment horizontal="center" vertical="center"/>
      <protection/>
    </xf>
    <xf numFmtId="3" fontId="1" fillId="0" borderId="107" xfId="54" applyNumberFormat="1" applyFill="1" applyBorder="1" applyAlignment="1">
      <alignment horizontal="center" vertical="center"/>
      <protection/>
    </xf>
    <xf numFmtId="4" fontId="43" fillId="0" borderId="99" xfId="54" applyNumberFormat="1" applyFont="1" applyFill="1" applyBorder="1" applyAlignment="1">
      <alignment horizontal="center" vertical="center" wrapText="1"/>
      <protection/>
    </xf>
    <xf numFmtId="3" fontId="1" fillId="0" borderId="108" xfId="54" applyNumberFormat="1" applyFill="1" applyBorder="1" applyAlignment="1">
      <alignment horizontal="center" vertical="center"/>
      <protection/>
    </xf>
    <xf numFmtId="3" fontId="1" fillId="0" borderId="109" xfId="54" applyNumberFormat="1" applyFill="1" applyBorder="1" applyAlignment="1">
      <alignment horizontal="center" vertical="center"/>
      <protection/>
    </xf>
    <xf numFmtId="4" fontId="43" fillId="0" borderId="35" xfId="54" applyNumberFormat="1" applyFont="1" applyFill="1" applyBorder="1" applyAlignment="1">
      <alignment horizontal="center" vertical="center" wrapText="1"/>
      <protection/>
    </xf>
    <xf numFmtId="3" fontId="1" fillId="0" borderId="110" xfId="54" applyNumberFormat="1" applyFill="1" applyBorder="1" applyAlignment="1">
      <alignment horizontal="center" vertical="center"/>
      <protection/>
    </xf>
    <xf numFmtId="3" fontId="1" fillId="0" borderId="111" xfId="54" applyNumberFormat="1" applyFill="1" applyBorder="1" applyAlignment="1">
      <alignment horizontal="center" vertical="center"/>
      <protection/>
    </xf>
    <xf numFmtId="4" fontId="1" fillId="0" borderId="111" xfId="54" applyNumberFormat="1" applyFill="1" applyBorder="1" applyAlignment="1">
      <alignment horizontal="center" vertical="center"/>
      <protection/>
    </xf>
    <xf numFmtId="4" fontId="43" fillId="0" borderId="93" xfId="54" applyNumberFormat="1" applyFont="1" applyFill="1" applyBorder="1" applyAlignment="1">
      <alignment horizontal="center" vertical="center" wrapText="1"/>
      <protection/>
    </xf>
    <xf numFmtId="4" fontId="1" fillId="0" borderId="97" xfId="54" applyNumberFormat="1" applyFill="1" applyBorder="1" applyAlignment="1">
      <alignment vertical="center"/>
      <protection/>
    </xf>
    <xf numFmtId="0" fontId="47" fillId="0" borderId="88" xfId="0" applyFont="1" applyFill="1" applyBorder="1" applyAlignment="1">
      <alignment horizontal="center" vertical="center" wrapText="1"/>
    </xf>
    <xf numFmtId="164" fontId="47" fillId="0" borderId="90" xfId="42" applyFont="1" applyFill="1" applyBorder="1" applyAlignment="1">
      <alignment horizontal="center" vertical="center" wrapText="1"/>
    </xf>
    <xf numFmtId="0" fontId="47" fillId="0" borderId="99" xfId="0" applyFont="1" applyFill="1" applyBorder="1" applyAlignment="1">
      <alignment horizontal="center" vertical="center" wrapText="1"/>
    </xf>
    <xf numFmtId="164" fontId="47" fillId="0" borderId="112" xfId="42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wrapText="1"/>
    </xf>
    <xf numFmtId="4" fontId="1" fillId="0" borderId="100" xfId="54" applyNumberFormat="1" applyFill="1" applyBorder="1" applyAlignment="1">
      <alignment horizontal="center" vertical="center"/>
      <protection/>
    </xf>
    <xf numFmtId="0" fontId="47" fillId="0" borderId="96" xfId="0" applyFont="1" applyFill="1" applyBorder="1" applyAlignment="1">
      <alignment horizontal="center" vertical="center" wrapText="1"/>
    </xf>
    <xf numFmtId="164" fontId="47" fillId="0" borderId="113" xfId="42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wrapText="1"/>
    </xf>
    <xf numFmtId="0" fontId="1" fillId="0" borderId="88" xfId="0" applyFont="1" applyFill="1" applyBorder="1" applyAlignment="1">
      <alignment wrapText="1"/>
    </xf>
    <xf numFmtId="4" fontId="43" fillId="0" borderId="114" xfId="0" applyNumberFormat="1" applyFont="1" applyFill="1" applyBorder="1" applyAlignment="1">
      <alignment vertical="center" wrapText="1" readingOrder="1"/>
    </xf>
    <xf numFmtId="0" fontId="1" fillId="0" borderId="106" xfId="0" applyFont="1" applyFill="1" applyBorder="1" applyAlignment="1">
      <alignment wrapText="1"/>
    </xf>
    <xf numFmtId="4" fontId="48" fillId="0" borderId="114" xfId="42" applyNumberFormat="1" applyFont="1" applyFill="1" applyBorder="1" applyAlignment="1">
      <alignment vertical="center" wrapText="1" readingOrder="1"/>
    </xf>
    <xf numFmtId="4" fontId="43" fillId="0" borderId="91" xfId="0" applyNumberFormat="1" applyFont="1" applyFill="1" applyBorder="1" applyAlignment="1">
      <alignment vertical="center" wrapText="1" readingOrder="1"/>
    </xf>
    <xf numFmtId="0" fontId="1" fillId="0" borderId="105" xfId="0" applyFont="1" applyFill="1" applyBorder="1" applyAlignment="1">
      <alignment wrapText="1"/>
    </xf>
    <xf numFmtId="3" fontId="1" fillId="0" borderId="115" xfId="54" applyNumberFormat="1" applyFill="1" applyBorder="1" applyAlignment="1">
      <alignment horizontal="center" vertical="center"/>
      <protection/>
    </xf>
    <xf numFmtId="4" fontId="1" fillId="0" borderId="115" xfId="54" applyNumberFormat="1" applyFill="1" applyBorder="1" applyAlignment="1">
      <alignment horizontal="center" vertical="center"/>
      <protection/>
    </xf>
    <xf numFmtId="4" fontId="43" fillId="0" borderId="74" xfId="54" applyNumberFormat="1" applyFont="1" applyFill="1" applyBorder="1" applyAlignment="1">
      <alignment horizontal="center" vertical="center" wrapText="1"/>
      <protection/>
    </xf>
    <xf numFmtId="3" fontId="1" fillId="0" borderId="112" xfId="54" applyNumberFormat="1" applyFill="1" applyBorder="1" applyAlignment="1">
      <alignment horizontal="center" vertical="center"/>
      <protection/>
    </xf>
    <xf numFmtId="3" fontId="1" fillId="0" borderId="97" xfId="54" applyNumberFormat="1" applyFill="1" applyBorder="1" applyAlignment="1">
      <alignment horizontal="center" vertical="center"/>
      <protection/>
    </xf>
    <xf numFmtId="4" fontId="43" fillId="0" borderId="97" xfId="54" applyNumberFormat="1" applyFont="1" applyFill="1" applyBorder="1" applyAlignment="1">
      <alignment horizontal="center" vertical="center" wrapText="1"/>
      <protection/>
    </xf>
    <xf numFmtId="4" fontId="43" fillId="0" borderId="77" xfId="54" applyNumberFormat="1" applyFont="1" applyFill="1" applyBorder="1" applyAlignment="1">
      <alignment horizontal="center" vertical="center" wrapText="1"/>
      <protection/>
    </xf>
    <xf numFmtId="4" fontId="43" fillId="0" borderId="97" xfId="0" applyNumberFormat="1" applyFont="1" applyFill="1" applyBorder="1" applyAlignment="1">
      <alignment vertical="center" wrapText="1" readingOrder="1"/>
    </xf>
    <xf numFmtId="0" fontId="23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 vertical="center" wrapText="1"/>
      <protection/>
    </xf>
    <xf numFmtId="0" fontId="56" fillId="0" borderId="88" xfId="0" applyFont="1" applyFill="1" applyBorder="1" applyAlignment="1">
      <alignment horizontal="center" vertical="center" wrapText="1"/>
    </xf>
    <xf numFmtId="0" fontId="56" fillId="0" borderId="99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wrapText="1"/>
    </xf>
    <xf numFmtId="0" fontId="44" fillId="0" borderId="0" xfId="54" applyFont="1" applyFill="1" applyBorder="1" applyAlignment="1">
      <alignment horizontal="center" vertical="center"/>
      <protection/>
    </xf>
    <xf numFmtId="4" fontId="1" fillId="0" borderId="0" xfId="54" applyNumberFormat="1" applyFill="1" applyAlignment="1">
      <alignment horizontal="center" vertical="center"/>
      <protection/>
    </xf>
    <xf numFmtId="0" fontId="1" fillId="0" borderId="0" xfId="54" applyFill="1" applyAlignment="1">
      <alignment horizontal="center" vertical="center"/>
      <protection/>
    </xf>
    <xf numFmtId="3" fontId="1" fillId="0" borderId="0" xfId="54" applyNumberFormat="1" applyFill="1" applyBorder="1" applyAlignment="1">
      <alignment horizontal="center" vertical="center"/>
      <protection/>
    </xf>
    <xf numFmtId="0" fontId="56" fillId="0" borderId="96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vertical="top" wrapText="1"/>
    </xf>
    <xf numFmtId="3" fontId="43" fillId="0" borderId="0" xfId="54" applyNumberFormat="1" applyFont="1" applyFill="1" applyBorder="1" applyAlignment="1">
      <alignment horizontal="center" vertical="center"/>
      <protection/>
    </xf>
    <xf numFmtId="4" fontId="43" fillId="0" borderId="106" xfId="0" applyNumberFormat="1" applyFont="1" applyFill="1" applyBorder="1" applyAlignment="1">
      <alignment vertical="center" wrapText="1" readingOrder="1"/>
    </xf>
    <xf numFmtId="0" fontId="1" fillId="0" borderId="94" xfId="0" applyFont="1" applyFill="1" applyBorder="1" applyAlignment="1">
      <alignment wrapText="1"/>
    </xf>
    <xf numFmtId="4" fontId="43" fillId="0" borderId="116" xfId="0" applyNumberFormat="1" applyFont="1" applyFill="1" applyBorder="1" applyAlignment="1">
      <alignment horizontal="right" vertical="center" wrapText="1" readingOrder="1"/>
    </xf>
    <xf numFmtId="0" fontId="1" fillId="0" borderId="97" xfId="0" applyFont="1" applyFill="1" applyBorder="1" applyAlignment="1">
      <alignment wrapText="1"/>
    </xf>
    <xf numFmtId="4" fontId="43" fillId="0" borderId="38" xfId="0" applyNumberFormat="1" applyFont="1" applyFill="1" applyBorder="1" applyAlignment="1">
      <alignment horizontal="right" vertical="center" wrapText="1" readingOrder="1"/>
    </xf>
    <xf numFmtId="0" fontId="1" fillId="0" borderId="102" xfId="0" applyFont="1" applyFill="1" applyBorder="1" applyAlignment="1">
      <alignment wrapText="1"/>
    </xf>
    <xf numFmtId="4" fontId="43" fillId="0" borderId="117" xfId="0" applyNumberFormat="1" applyFont="1" applyFill="1" applyBorder="1" applyAlignment="1">
      <alignment horizontal="right" vertical="center" wrapText="1" readingOrder="1"/>
    </xf>
    <xf numFmtId="4" fontId="43" fillId="0" borderId="89" xfId="42" applyNumberFormat="1" applyFont="1" applyFill="1" applyBorder="1" applyAlignment="1">
      <alignment horizontal="right" vertical="center" wrapText="1" readingOrder="1"/>
    </xf>
    <xf numFmtId="4" fontId="43" fillId="0" borderId="97" xfId="42" applyNumberFormat="1" applyFont="1" applyFill="1" applyBorder="1" applyAlignment="1">
      <alignment horizontal="right" vertical="center" wrapText="1" readingOrder="1"/>
    </xf>
    <xf numFmtId="0" fontId="77" fillId="0" borderId="118" xfId="0" applyFont="1" applyFill="1" applyBorder="1" applyAlignment="1">
      <alignment horizontal="center" vertical="top" wrapText="1"/>
    </xf>
    <xf numFmtId="206" fontId="77" fillId="0" borderId="68" xfId="42" applyNumberFormat="1" applyFont="1" applyFill="1" applyBorder="1" applyAlignment="1">
      <alignment horizontal="right" vertical="center" wrapText="1"/>
    </xf>
    <xf numFmtId="0" fontId="77" fillId="0" borderId="69" xfId="0" applyFont="1" applyFill="1" applyBorder="1" applyAlignment="1">
      <alignment horizontal="right" vertical="center" wrapText="1"/>
    </xf>
    <xf numFmtId="4" fontId="43" fillId="0" borderId="101" xfId="0" applyNumberFormat="1" applyFont="1" applyFill="1" applyBorder="1" applyAlignment="1">
      <alignment horizontal="right" vertical="center" wrapText="1"/>
    </xf>
    <xf numFmtId="0" fontId="0" fillId="0" borderId="82" xfId="0" applyFill="1" applyBorder="1" applyAlignment="1">
      <alignment vertical="center"/>
    </xf>
    <xf numFmtId="3" fontId="0" fillId="0" borderId="82" xfId="0" applyNumberFormat="1" applyFill="1" applyBorder="1" applyAlignment="1">
      <alignment vertical="center"/>
    </xf>
    <xf numFmtId="3" fontId="0" fillId="0" borderId="83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83" xfId="0" applyFill="1" applyBorder="1" applyAlignment="1">
      <alignment vertical="center"/>
    </xf>
    <xf numFmtId="3" fontId="0" fillId="0" borderId="83" xfId="0" applyNumberFormat="1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3" fontId="0" fillId="0" borderId="119" xfId="0" applyNumberFormat="1" applyFill="1" applyBorder="1" applyAlignment="1">
      <alignment vertical="center"/>
    </xf>
    <xf numFmtId="0" fontId="0" fillId="0" borderId="120" xfId="0" applyFont="1" applyFill="1" applyBorder="1" applyAlignment="1">
      <alignment horizontal="center" vertical="center"/>
    </xf>
    <xf numFmtId="49" fontId="0" fillId="0" borderId="120" xfId="0" applyNumberFormat="1" applyFill="1" applyBorder="1" applyAlignment="1">
      <alignment horizontal="right" vertical="center"/>
    </xf>
    <xf numFmtId="0" fontId="0" fillId="0" borderId="120" xfId="0" applyFill="1" applyBorder="1" applyAlignment="1">
      <alignment horizontal="left" vertical="center"/>
    </xf>
    <xf numFmtId="0" fontId="0" fillId="0" borderId="12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83" xfId="0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right" vertical="center"/>
    </xf>
    <xf numFmtId="49" fontId="0" fillId="0" borderId="83" xfId="0" applyNumberFormat="1" applyFont="1" applyFill="1" applyBorder="1" applyAlignment="1">
      <alignment horizontal="left" vertical="center" wrapText="1"/>
    </xf>
    <xf numFmtId="49" fontId="1" fillId="0" borderId="83" xfId="0" applyNumberFormat="1" applyFont="1" applyFill="1" applyBorder="1" applyAlignment="1">
      <alignment horizontal="left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4" xfId="0" applyFill="1" applyBorder="1" applyAlignment="1">
      <alignment vertical="center"/>
    </xf>
    <xf numFmtId="49" fontId="0" fillId="0" borderId="84" xfId="0" applyNumberFormat="1" applyFill="1" applyBorder="1" applyAlignment="1">
      <alignment horizontal="right" vertical="center"/>
    </xf>
    <xf numFmtId="3" fontId="0" fillId="0" borderId="84" xfId="0" applyNumberForma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3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" fontId="39" fillId="0" borderId="13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76" fillId="0" borderId="28" xfId="0" applyNumberFormat="1" applyFont="1" applyFill="1" applyBorder="1" applyAlignment="1">
      <alignment vertical="center"/>
    </xf>
    <xf numFmtId="0" fontId="1" fillId="0" borderId="0" xfId="64" applyFill="1">
      <alignment/>
      <protection/>
    </xf>
    <xf numFmtId="0" fontId="43" fillId="0" borderId="121" xfId="64" applyFont="1" applyFill="1" applyBorder="1">
      <alignment/>
      <protection/>
    </xf>
    <xf numFmtId="0" fontId="0" fillId="0" borderId="121" xfId="64" applyFont="1" applyFill="1" applyBorder="1" applyAlignment="1">
      <alignment horizontal="justify" vertical="center"/>
      <protection/>
    </xf>
    <xf numFmtId="4" fontId="1" fillId="0" borderId="121" xfId="42" applyNumberFormat="1" applyFont="1" applyFill="1" applyBorder="1" applyAlignment="1" applyProtection="1">
      <alignment horizontal="right" vertical="center"/>
      <protection/>
    </xf>
    <xf numFmtId="0" fontId="43" fillId="0" borderId="13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justify" vertical="center" wrapText="1"/>
      <protection/>
    </xf>
    <xf numFmtId="4" fontId="1" fillId="0" borderId="13" xfId="42" applyNumberFormat="1" applyFont="1" applyFill="1" applyBorder="1" applyAlignment="1" applyProtection="1">
      <alignment horizontal="right" vertical="center"/>
      <protection/>
    </xf>
    <xf numFmtId="0" fontId="43" fillId="0" borderId="1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justify" vertical="center"/>
      <protection/>
    </xf>
    <xf numFmtId="4" fontId="1" fillId="0" borderId="15" xfId="42" applyNumberFormat="1" applyFont="1" applyFill="1" applyBorder="1" applyAlignment="1" applyProtection="1">
      <alignment horizontal="right" vertical="center"/>
      <protection/>
    </xf>
    <xf numFmtId="0" fontId="1" fillId="0" borderId="13" xfId="64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justify" vertical="center"/>
      <protection/>
    </xf>
    <xf numFmtId="4" fontId="23" fillId="0" borderId="122" xfId="42" applyNumberFormat="1" applyFont="1" applyFill="1" applyBorder="1" applyAlignment="1" applyProtection="1">
      <alignment horizontal="right" vertical="center"/>
      <protection/>
    </xf>
    <xf numFmtId="0" fontId="1" fillId="0" borderId="123" xfId="64" applyFill="1" applyBorder="1" applyAlignment="1">
      <alignment horizontal="center" vertical="center"/>
      <protection/>
    </xf>
    <xf numFmtId="0" fontId="1" fillId="0" borderId="0" xfId="64" applyFill="1" applyAlignment="1">
      <alignment horizontal="justify" vertical="center"/>
      <protection/>
    </xf>
    <xf numFmtId="165" fontId="1" fillId="0" borderId="124" xfId="42" applyNumberFormat="1" applyFont="1" applyFill="1" applyBorder="1" applyAlignment="1" applyProtection="1">
      <alignment/>
      <protection/>
    </xf>
    <xf numFmtId="0" fontId="43" fillId="0" borderId="121" xfId="64" applyFont="1" applyFill="1" applyBorder="1" applyAlignment="1">
      <alignment horizontal="center" vertical="center"/>
      <protection/>
    </xf>
    <xf numFmtId="0" fontId="0" fillId="0" borderId="121" xfId="64" applyFont="1" applyFill="1" applyBorder="1" applyAlignment="1">
      <alignment horizontal="left" vertical="center" wrapText="1"/>
      <protection/>
    </xf>
    <xf numFmtId="4" fontId="1" fillId="0" borderId="121" xfId="42" applyNumberFormat="1" applyFont="1" applyFill="1" applyBorder="1" applyAlignment="1" applyProtection="1">
      <alignment vertical="center"/>
      <protection/>
    </xf>
    <xf numFmtId="0" fontId="0" fillId="0" borderId="15" xfId="64" applyFont="1" applyFill="1" applyBorder="1" applyAlignment="1">
      <alignment horizontal="left" vertical="center" wrapText="1"/>
      <protection/>
    </xf>
    <xf numFmtId="4" fontId="1" fillId="0" borderId="15" xfId="42" applyNumberFormat="1" applyFont="1" applyFill="1" applyBorder="1" applyAlignment="1" applyProtection="1">
      <alignment vertical="center"/>
      <protection/>
    </xf>
    <xf numFmtId="0" fontId="0" fillId="0" borderId="15" xfId="64" applyFont="1" applyFill="1" applyBorder="1" applyAlignment="1">
      <alignment horizontal="justify" vertical="center" wrapText="1"/>
      <protection/>
    </xf>
    <xf numFmtId="0" fontId="0" fillId="0" borderId="28" xfId="56" applyFont="1" applyFill="1" applyBorder="1" applyAlignment="1">
      <alignment horizontal="left" vertical="center" wrapText="1"/>
      <protection/>
    </xf>
    <xf numFmtId="0" fontId="1" fillId="0" borderId="15" xfId="64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right" vertical="center"/>
      <protection/>
    </xf>
    <xf numFmtId="0" fontId="0" fillId="0" borderId="13" xfId="64" applyFont="1" applyFill="1" applyBorder="1" applyAlignment="1">
      <alignment horizontal="right" vertical="center"/>
      <protection/>
    </xf>
    <xf numFmtId="4" fontId="1" fillId="0" borderId="13" xfId="42" applyNumberFormat="1" applyFont="1" applyFill="1" applyBorder="1" applyAlignment="1" applyProtection="1">
      <alignment vertical="center"/>
      <protection/>
    </xf>
    <xf numFmtId="4" fontId="23" fillId="0" borderId="43" xfId="42" applyNumberFormat="1" applyFont="1" applyFill="1" applyBorder="1" applyAlignment="1" applyProtection="1">
      <alignment vertical="center"/>
      <protection/>
    </xf>
    <xf numFmtId="0" fontId="1" fillId="0" borderId="0" xfId="55" applyFill="1">
      <alignment/>
      <protection/>
    </xf>
    <xf numFmtId="0" fontId="1" fillId="0" borderId="0" xfId="55" applyFill="1" applyAlignment="1">
      <alignment horizontal="center"/>
      <protection/>
    </xf>
    <xf numFmtId="4" fontId="1" fillId="0" borderId="0" xfId="55" applyNumberFormat="1" applyFill="1">
      <alignment/>
      <protection/>
    </xf>
    <xf numFmtId="0" fontId="47" fillId="0" borderId="0" xfId="55" applyFont="1" applyFill="1" applyAlignment="1">
      <alignment horizontal="center"/>
      <protection/>
    </xf>
    <xf numFmtId="0" fontId="43" fillId="0" borderId="125" xfId="55" applyFont="1" applyFill="1" applyBorder="1" applyAlignment="1">
      <alignment horizontal="center" vertical="center"/>
      <protection/>
    </xf>
    <xf numFmtId="0" fontId="26" fillId="0" borderId="126" xfId="55" applyFont="1" applyFill="1" applyBorder="1" applyAlignment="1">
      <alignment horizontal="center" vertical="center"/>
      <protection/>
    </xf>
    <xf numFmtId="0" fontId="26" fillId="0" borderId="126" xfId="55" applyFont="1" applyFill="1" applyBorder="1" applyAlignment="1">
      <alignment horizontal="center" vertical="center" wrapText="1"/>
      <protection/>
    </xf>
    <xf numFmtId="0" fontId="26" fillId="0" borderId="127" xfId="55" applyFont="1" applyFill="1" applyBorder="1" applyAlignment="1">
      <alignment horizontal="center" vertical="center"/>
      <protection/>
    </xf>
    <xf numFmtId="4" fontId="48" fillId="0" borderId="121" xfId="42" applyNumberFormat="1" applyFont="1" applyFill="1" applyBorder="1" applyAlignment="1" applyProtection="1">
      <alignment horizontal="center" vertical="center"/>
      <protection/>
    </xf>
    <xf numFmtId="4" fontId="1" fillId="0" borderId="121" xfId="42" applyNumberFormat="1" applyFont="1" applyFill="1" applyBorder="1" applyAlignment="1" applyProtection="1">
      <alignment horizontal="center" vertical="center"/>
      <protection/>
    </xf>
    <xf numFmtId="4" fontId="1" fillId="0" borderId="128" xfId="42" applyNumberFormat="1" applyFont="1" applyFill="1" applyBorder="1" applyAlignment="1" applyProtection="1">
      <alignment horizontal="center" vertical="center"/>
      <protection/>
    </xf>
    <xf numFmtId="49" fontId="43" fillId="0" borderId="129" xfId="55" applyNumberFormat="1" applyFont="1" applyFill="1" applyBorder="1" applyAlignment="1">
      <alignment horizontal="center" vertical="center"/>
      <protection/>
    </xf>
    <xf numFmtId="49" fontId="43" fillId="0" borderId="15" xfId="55" applyNumberFormat="1" applyFont="1" applyFill="1" applyBorder="1" applyAlignment="1">
      <alignment horizontal="center" vertical="center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4" fontId="43" fillId="0" borderId="15" xfId="42" applyNumberFormat="1" applyFont="1" applyFill="1" applyBorder="1" applyAlignment="1" applyProtection="1">
      <alignment horizontal="center" vertical="center"/>
      <protection/>
    </xf>
    <xf numFmtId="4" fontId="1" fillId="0" borderId="15" xfId="42" applyNumberFormat="1" applyFont="1" applyFill="1" applyBorder="1" applyAlignment="1" applyProtection="1">
      <alignment horizontal="center" vertical="center"/>
      <protection/>
    </xf>
    <xf numFmtId="4" fontId="1" fillId="0" borderId="130" xfId="42" applyNumberFormat="1" applyFont="1" applyFill="1" applyBorder="1" applyAlignment="1" applyProtection="1">
      <alignment horizontal="center" vertical="center"/>
      <protection/>
    </xf>
    <xf numFmtId="4" fontId="46" fillId="0" borderId="13" xfId="55" applyNumberFormat="1" applyFont="1" applyFill="1" applyBorder="1" applyAlignment="1">
      <alignment horizontal="right" vertical="center" wrapText="1"/>
      <protection/>
    </xf>
    <xf numFmtId="4" fontId="49" fillId="0" borderId="13" xfId="42" applyNumberFormat="1" applyFont="1" applyFill="1" applyBorder="1" applyAlignment="1" applyProtection="1">
      <alignment horizontal="right" vertical="center"/>
      <protection/>
    </xf>
    <xf numFmtId="4" fontId="49" fillId="0" borderId="13" xfId="42" applyNumberFormat="1" applyFont="1" applyFill="1" applyBorder="1" applyAlignment="1" applyProtection="1">
      <alignment horizontal="center" vertical="center"/>
      <protection/>
    </xf>
    <xf numFmtId="4" fontId="49" fillId="0" borderId="131" xfId="42" applyNumberFormat="1" applyFont="1" applyFill="1" applyBorder="1" applyAlignment="1" applyProtection="1">
      <alignment horizontal="center" vertical="center"/>
      <protection/>
    </xf>
    <xf numFmtId="49" fontId="1" fillId="0" borderId="35" xfId="55" applyNumberForma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left" vertical="center" wrapText="1"/>
      <protection/>
    </xf>
    <xf numFmtId="4" fontId="1" fillId="0" borderId="132" xfId="55" applyNumberFormat="1" applyFont="1" applyFill="1" applyBorder="1" applyAlignment="1">
      <alignment horizontal="righ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" fontId="1" fillId="0" borderId="133" xfId="42" applyNumberFormat="1" applyFont="1" applyFill="1" applyBorder="1" applyAlignment="1" applyProtection="1">
      <alignment horizontal="center" vertical="center"/>
      <protection/>
    </xf>
    <xf numFmtId="4" fontId="1" fillId="0" borderId="131" xfId="42" applyNumberFormat="1" applyFont="1" applyFill="1" applyBorder="1" applyAlignment="1" applyProtection="1">
      <alignment horizontal="center" vertical="center"/>
      <protection/>
    </xf>
    <xf numFmtId="0" fontId="0" fillId="0" borderId="83" xfId="55" applyFont="1" applyFill="1" applyBorder="1" applyAlignment="1">
      <alignment horizontal="left" vertical="center" wrapText="1"/>
      <protection/>
    </xf>
    <xf numFmtId="4" fontId="1" fillId="0" borderId="21" xfId="55" applyNumberFormat="1" applyFont="1" applyFill="1" applyBorder="1" applyAlignment="1">
      <alignment horizontal="right" vertical="center" wrapText="1"/>
      <protection/>
    </xf>
    <xf numFmtId="4" fontId="0" fillId="0" borderId="83" xfId="42" applyNumberFormat="1" applyFont="1" applyFill="1" applyBorder="1" applyAlignment="1" applyProtection="1">
      <alignment horizontal="right" vertical="center"/>
      <protection/>
    </xf>
    <xf numFmtId="4" fontId="1" fillId="0" borderId="86" xfId="42" applyNumberFormat="1" applyFont="1" applyFill="1" applyBorder="1" applyAlignment="1" applyProtection="1">
      <alignment horizontal="center" vertical="center"/>
      <protection/>
    </xf>
    <xf numFmtId="4" fontId="1" fillId="0" borderId="54" xfId="42" applyNumberFormat="1" applyFont="1" applyFill="1" applyBorder="1" applyAlignment="1" applyProtection="1">
      <alignment horizontal="center" vertical="center"/>
      <protection/>
    </xf>
    <xf numFmtId="0" fontId="0" fillId="0" borderId="121" xfId="55" applyFont="1" applyFill="1" applyBorder="1" applyAlignment="1">
      <alignment horizontal="left" vertical="center" wrapText="1"/>
      <protection/>
    </xf>
    <xf numFmtId="4" fontId="1" fillId="0" borderId="0" xfId="55" applyNumberFormat="1" applyFont="1" applyFill="1" applyBorder="1" applyAlignment="1">
      <alignment horizontal="right" vertical="center" wrapText="1"/>
      <protection/>
    </xf>
    <xf numFmtId="4" fontId="0" fillId="0" borderId="121" xfId="42" applyNumberFormat="1" applyFont="1" applyFill="1" applyBorder="1" applyAlignment="1" applyProtection="1">
      <alignment horizontal="right" vertical="center"/>
      <protection/>
    </xf>
    <xf numFmtId="4" fontId="1" fillId="0" borderId="134" xfId="42" applyNumberFormat="1" applyFont="1" applyFill="1" applyBorder="1" applyAlignment="1" applyProtection="1">
      <alignment horizontal="center" vertical="center"/>
      <protection/>
    </xf>
    <xf numFmtId="4" fontId="1" fillId="0" borderId="36" xfId="42" applyNumberFormat="1" applyFont="1" applyFill="1" applyBorder="1" applyAlignment="1" applyProtection="1">
      <alignment horizontal="center" vertical="center"/>
      <protection/>
    </xf>
    <xf numFmtId="4" fontId="49" fillId="0" borderId="15" xfId="55" applyNumberFormat="1" applyFont="1" applyFill="1" applyBorder="1" applyAlignment="1">
      <alignment horizontal="right" vertical="center" wrapText="1"/>
      <protection/>
    </xf>
    <xf numFmtId="4" fontId="46" fillId="0" borderId="15" xfId="42" applyNumberFormat="1" applyFont="1" applyFill="1" applyBorder="1" applyAlignment="1" applyProtection="1">
      <alignment horizontal="right" vertical="center"/>
      <protection/>
    </xf>
    <xf numFmtId="0" fontId="0" fillId="0" borderId="120" xfId="55" applyFont="1" applyFill="1" applyBorder="1" applyAlignment="1">
      <alignment horizontal="left" vertical="center" wrapText="1"/>
      <protection/>
    </xf>
    <xf numFmtId="4" fontId="0" fillId="0" borderId="120" xfId="42" applyNumberFormat="1" applyFont="1" applyFill="1" applyBorder="1" applyAlignment="1" applyProtection="1">
      <alignment horizontal="right" vertical="center"/>
      <protection/>
    </xf>
    <xf numFmtId="49" fontId="1" fillId="0" borderId="135" xfId="55" applyNumberFormat="1" applyFill="1" applyBorder="1" applyAlignment="1">
      <alignment horizontal="center" vertical="center"/>
      <protection/>
    </xf>
    <xf numFmtId="49" fontId="1" fillId="0" borderId="108" xfId="55" applyNumberFormat="1" applyFill="1" applyBorder="1" applyAlignment="1">
      <alignment horizontal="center" vertical="center"/>
      <protection/>
    </xf>
    <xf numFmtId="0" fontId="43" fillId="0" borderId="108" xfId="55" applyFont="1" applyFill="1" applyBorder="1" applyAlignment="1">
      <alignment horizontal="center" vertical="center" wrapText="1"/>
      <protection/>
    </xf>
    <xf numFmtId="4" fontId="43" fillId="0" borderId="108" xfId="55" applyNumberFormat="1" applyFont="1" applyFill="1" applyBorder="1" applyAlignment="1">
      <alignment horizontal="center" vertical="center" wrapText="1"/>
      <protection/>
    </xf>
    <xf numFmtId="4" fontId="43" fillId="0" borderId="108" xfId="42" applyNumberFormat="1" applyFont="1" applyFill="1" applyBorder="1" applyAlignment="1" applyProtection="1">
      <alignment horizontal="center" vertical="center"/>
      <protection/>
    </xf>
    <xf numFmtId="4" fontId="1" fillId="0" borderId="136" xfId="42" applyNumberFormat="1" applyFont="1" applyFill="1" applyBorder="1" applyAlignment="1" applyProtection="1">
      <alignment horizontal="center" vertical="center"/>
      <protection/>
    </xf>
    <xf numFmtId="4" fontId="48" fillId="0" borderId="121" xfId="55" applyNumberFormat="1" applyFont="1" applyFill="1" applyBorder="1" applyAlignment="1">
      <alignment horizontal="center" vertical="center" wrapText="1"/>
      <protection/>
    </xf>
    <xf numFmtId="4" fontId="49" fillId="0" borderId="121" xfId="42" applyNumberFormat="1" applyFont="1" applyFill="1" applyBorder="1" applyAlignment="1" applyProtection="1">
      <alignment horizontal="center" vertical="center"/>
      <protection/>
    </xf>
    <xf numFmtId="4" fontId="48" fillId="0" borderId="137" xfId="42" applyNumberFormat="1" applyFont="1" applyFill="1" applyBorder="1" applyAlignment="1" applyProtection="1">
      <alignment horizontal="center" vertical="center"/>
      <protection/>
    </xf>
    <xf numFmtId="4" fontId="43" fillId="0" borderId="15" xfId="55" applyNumberFormat="1" applyFont="1" applyFill="1" applyBorder="1" applyAlignment="1">
      <alignment horizontal="center" vertical="center" wrapText="1"/>
      <protection/>
    </xf>
    <xf numFmtId="4" fontId="43" fillId="0" borderId="138" xfId="42" applyNumberFormat="1" applyFont="1" applyFill="1" applyBorder="1" applyAlignment="1" applyProtection="1">
      <alignment horizontal="center" vertical="center"/>
      <protection/>
    </xf>
    <xf numFmtId="4" fontId="50" fillId="0" borderId="13" xfId="55" applyNumberFormat="1" applyFont="1" applyFill="1" applyBorder="1" applyAlignment="1">
      <alignment horizontal="left" vertical="center" wrapText="1"/>
      <protection/>
    </xf>
    <xf numFmtId="4" fontId="49" fillId="0" borderId="15" xfId="42" applyNumberFormat="1" applyFont="1" applyFill="1" applyBorder="1" applyAlignment="1" applyProtection="1">
      <alignment horizontal="center" vertical="center"/>
      <protection/>
    </xf>
    <xf numFmtId="0" fontId="0" fillId="0" borderId="82" xfId="55" applyFont="1" applyFill="1" applyBorder="1" applyAlignment="1">
      <alignment horizontal="left" vertical="center" wrapText="1"/>
      <protection/>
    </xf>
    <xf numFmtId="4" fontId="1" fillId="0" borderId="139" xfId="55" applyNumberFormat="1" applyFont="1" applyFill="1" applyBorder="1" applyAlignment="1">
      <alignment horizontal="right" vertical="center" wrapText="1"/>
      <protection/>
    </xf>
    <xf numFmtId="4" fontId="0" fillId="0" borderId="82" xfId="42" applyNumberFormat="1" applyFont="1" applyFill="1" applyBorder="1" applyAlignment="1" applyProtection="1">
      <alignment horizontal="right" vertical="center"/>
      <protection/>
    </xf>
    <xf numFmtId="4" fontId="1" fillId="0" borderId="140" xfId="42" applyNumberFormat="1" applyFont="1" applyFill="1" applyBorder="1" applyAlignment="1" applyProtection="1">
      <alignment horizontal="center" vertical="center"/>
      <protection/>
    </xf>
    <xf numFmtId="4" fontId="1" fillId="0" borderId="141" xfId="42" applyNumberFormat="1" applyFont="1" applyFill="1" applyBorder="1" applyAlignment="1" applyProtection="1">
      <alignment horizontal="center" vertical="center"/>
      <protection/>
    </xf>
    <xf numFmtId="0" fontId="0" fillId="0" borderId="119" xfId="55" applyFont="1" applyFill="1" applyBorder="1" applyAlignment="1">
      <alignment horizontal="left" vertical="center" wrapText="1"/>
      <protection/>
    </xf>
    <xf numFmtId="4" fontId="1" fillId="0" borderId="142" xfId="55" applyNumberFormat="1" applyFont="1" applyFill="1" applyBorder="1" applyAlignment="1">
      <alignment horizontal="right" vertical="center" wrapText="1"/>
      <protection/>
    </xf>
    <xf numFmtId="4" fontId="0" fillId="0" borderId="119" xfId="42" applyNumberFormat="1" applyFont="1" applyFill="1" applyBorder="1" applyAlignment="1" applyProtection="1">
      <alignment horizontal="right" vertical="center"/>
      <protection/>
    </xf>
    <xf numFmtId="4" fontId="1" fillId="0" borderId="143" xfId="42" applyNumberFormat="1" applyFont="1" applyFill="1" applyBorder="1" applyAlignment="1" applyProtection="1">
      <alignment horizontal="center" vertical="center"/>
      <protection/>
    </xf>
    <xf numFmtId="4" fontId="1" fillId="0" borderId="144" xfId="42" applyNumberFormat="1" applyFont="1" applyFill="1" applyBorder="1" applyAlignment="1" applyProtection="1">
      <alignment horizontal="center" vertical="center"/>
      <protection/>
    </xf>
    <xf numFmtId="4" fontId="46" fillId="0" borderId="15" xfId="55" applyNumberFormat="1" applyFont="1" applyFill="1" applyBorder="1" applyAlignment="1">
      <alignment horizontal="left" vertical="center" wrapText="1"/>
      <protection/>
    </xf>
    <xf numFmtId="4" fontId="49" fillId="0" borderId="138" xfId="42" applyNumberFormat="1" applyFont="1" applyFill="1" applyBorder="1" applyAlignment="1" applyProtection="1">
      <alignment horizontal="center" vertical="center"/>
      <protection/>
    </xf>
    <xf numFmtId="4" fontId="1" fillId="0" borderId="22" xfId="55" applyNumberFormat="1" applyFont="1" applyFill="1" applyBorder="1" applyAlignment="1">
      <alignment horizontal="right" vertical="center" wrapText="1"/>
      <protection/>
    </xf>
    <xf numFmtId="4" fontId="0" fillId="0" borderId="51" xfId="42" applyNumberFormat="1" applyFont="1" applyFill="1" applyBorder="1" applyAlignment="1" applyProtection="1">
      <alignment horizontal="right" vertical="center"/>
      <protection/>
    </xf>
    <xf numFmtId="4" fontId="1" fillId="0" borderId="52" xfId="42" applyNumberFormat="1" applyFont="1" applyFill="1" applyBorder="1" applyAlignment="1" applyProtection="1">
      <alignment horizontal="center" vertical="center"/>
      <protection/>
    </xf>
    <xf numFmtId="0" fontId="43" fillId="0" borderId="145" xfId="55" applyNumberFormat="1" applyFont="1" applyFill="1" applyBorder="1" applyAlignment="1">
      <alignment horizontal="center" vertical="center" wrapText="1"/>
      <protection/>
    </xf>
    <xf numFmtId="4" fontId="23" fillId="0" borderId="145" xfId="42" applyNumberFormat="1" applyFont="1" applyFill="1" applyBorder="1" applyAlignment="1" applyProtection="1">
      <alignment horizontal="center" vertical="center"/>
      <protection/>
    </xf>
    <xf numFmtId="4" fontId="23" fillId="0" borderId="146" xfId="42" applyNumberFormat="1" applyFont="1" applyFill="1" applyBorder="1" applyAlignment="1" applyProtection="1">
      <alignment horizontal="center" vertical="center"/>
      <protection/>
    </xf>
    <xf numFmtId="49" fontId="1" fillId="0" borderId="0" xfId="55" applyNumberFormat="1" applyFill="1" applyAlignment="1">
      <alignment horizontal="center" vertical="center"/>
      <protection/>
    </xf>
    <xf numFmtId="0" fontId="22" fillId="0" borderId="82" xfId="0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vertical="center"/>
    </xf>
    <xf numFmtId="0" fontId="1" fillId="0" borderId="82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50" fillId="0" borderId="147" xfId="0" applyFont="1" applyFill="1" applyBorder="1" applyAlignment="1">
      <alignment vertical="center"/>
    </xf>
    <xf numFmtId="0" fontId="50" fillId="0" borderId="148" xfId="0" applyFont="1" applyFill="1" applyBorder="1" applyAlignment="1">
      <alignment vertical="center"/>
    </xf>
    <xf numFmtId="3" fontId="50" fillId="0" borderId="149" xfId="0" applyNumberFormat="1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3" fontId="50" fillId="0" borderId="19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22" fillId="0" borderId="15" xfId="57" applyFont="1" applyFill="1" applyBorder="1" applyAlignment="1">
      <alignment horizontal="center" vertical="center"/>
      <protection/>
    </xf>
    <xf numFmtId="0" fontId="0" fillId="0" borderId="15" xfId="57" applyFont="1" applyFill="1" applyBorder="1" applyAlignment="1">
      <alignment horizontal="center" vertical="center"/>
      <protection/>
    </xf>
    <xf numFmtId="0" fontId="0" fillId="0" borderId="15" xfId="57" applyFill="1" applyBorder="1" applyAlignment="1">
      <alignment horizontal="center" vertical="center" wrapText="1"/>
      <protection/>
    </xf>
    <xf numFmtId="0" fontId="0" fillId="0" borderId="15" xfId="57" applyFill="1" applyBorder="1" applyAlignment="1">
      <alignment vertical="center" wrapText="1"/>
      <protection/>
    </xf>
    <xf numFmtId="3" fontId="0" fillId="0" borderId="15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22" fillId="0" borderId="28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 wrapText="1"/>
      <protection/>
    </xf>
    <xf numFmtId="3" fontId="0" fillId="0" borderId="28" xfId="59" applyNumberFormat="1" applyFont="1" applyFill="1" applyBorder="1" applyAlignment="1">
      <alignment vertical="center"/>
      <protection/>
    </xf>
    <xf numFmtId="0" fontId="0" fillId="0" borderId="0" xfId="59" applyFill="1" applyAlignment="1">
      <alignment vertical="center"/>
      <protection/>
    </xf>
    <xf numFmtId="0" fontId="22" fillId="0" borderId="150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>
      <alignment vertical="center" wrapText="1"/>
    </xf>
    <xf numFmtId="3" fontId="0" fillId="0" borderId="150" xfId="0" applyNumberFormat="1" applyFont="1" applyFill="1" applyBorder="1" applyAlignment="1">
      <alignment vertical="center"/>
    </xf>
    <xf numFmtId="0" fontId="26" fillId="0" borderId="152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26" fillId="0" borderId="15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6" fillId="0" borderId="129" xfId="57" applyFont="1" applyFill="1" applyBorder="1" applyAlignment="1">
      <alignment horizontal="center" vertical="center"/>
      <protection/>
    </xf>
    <xf numFmtId="0" fontId="26" fillId="0" borderId="15" xfId="57" applyFont="1" applyFill="1" applyBorder="1" applyAlignment="1">
      <alignment horizontal="left" vertical="center"/>
      <protection/>
    </xf>
    <xf numFmtId="3" fontId="26" fillId="0" borderId="138" xfId="57" applyNumberFormat="1" applyFont="1" applyFill="1" applyBorder="1" applyAlignment="1">
      <alignment horizontal="center" vertical="center"/>
      <protection/>
    </xf>
    <xf numFmtId="0" fontId="53" fillId="0" borderId="0" xfId="57" applyFont="1" applyFill="1" applyAlignment="1">
      <alignment horizontal="center" vertical="center"/>
      <protection/>
    </xf>
    <xf numFmtId="0" fontId="53" fillId="0" borderId="0" xfId="57" applyFont="1" applyFill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26" fillId="0" borderId="155" xfId="57" applyFont="1" applyFill="1" applyBorder="1" applyAlignment="1">
      <alignment horizontal="center" vertical="center"/>
      <protection/>
    </xf>
    <xf numFmtId="0" fontId="26" fillId="0" borderId="150" xfId="57" applyFont="1" applyFill="1" applyBorder="1" applyAlignment="1">
      <alignment horizontal="left" vertical="center" wrapText="1"/>
      <protection/>
    </xf>
    <xf numFmtId="3" fontId="46" fillId="0" borderId="156" xfId="57" applyNumberFormat="1" applyFont="1" applyFill="1" applyBorder="1" applyAlignment="1">
      <alignment horizontal="center" vertical="center"/>
      <protection/>
    </xf>
    <xf numFmtId="0" fontId="0" fillId="0" borderId="157" xfId="57" applyFont="1" applyFill="1" applyBorder="1" applyAlignment="1">
      <alignment horizontal="center" vertical="center"/>
      <protection/>
    </xf>
    <xf numFmtId="0" fontId="26" fillId="0" borderId="83" xfId="57" applyFont="1" applyFill="1" applyBorder="1" applyAlignment="1">
      <alignment horizontal="left" vertical="center" wrapText="1"/>
      <protection/>
    </xf>
    <xf numFmtId="3" fontId="0" fillId="0" borderId="158" xfId="57" applyNumberFormat="1" applyFont="1" applyFill="1" applyBorder="1" applyAlignment="1">
      <alignment horizontal="center" vertical="center"/>
      <protection/>
    </xf>
    <xf numFmtId="0" fontId="0" fillId="0" borderId="159" xfId="57" applyFont="1" applyFill="1" applyBorder="1" applyAlignment="1">
      <alignment horizontal="center" vertical="center"/>
      <protection/>
    </xf>
    <xf numFmtId="0" fontId="26" fillId="0" borderId="160" xfId="57" applyFont="1" applyFill="1" applyBorder="1" applyAlignment="1">
      <alignment horizontal="left" vertical="center"/>
      <protection/>
    </xf>
    <xf numFmtId="3" fontId="0" fillId="0" borderId="161" xfId="57" applyNumberFormat="1" applyFont="1" applyFill="1" applyBorder="1" applyAlignment="1">
      <alignment horizontal="center" vertical="center"/>
      <protection/>
    </xf>
    <xf numFmtId="0" fontId="0" fillId="0" borderId="162" xfId="57" applyFont="1" applyFill="1" applyBorder="1" applyAlignment="1">
      <alignment horizontal="center" vertical="center"/>
      <protection/>
    </xf>
    <xf numFmtId="0" fontId="26" fillId="0" borderId="121" xfId="57" applyFont="1" applyFill="1" applyBorder="1" applyAlignment="1">
      <alignment horizontal="left" vertical="center"/>
      <protection/>
    </xf>
    <xf numFmtId="3" fontId="0" fillId="0" borderId="137" xfId="57" applyNumberFormat="1" applyFont="1" applyFill="1" applyBorder="1" applyAlignment="1">
      <alignment horizontal="center" vertical="center"/>
      <protection/>
    </xf>
    <xf numFmtId="3" fontId="26" fillId="0" borderId="138" xfId="57" applyNumberFormat="1" applyFont="1" applyFill="1" applyBorder="1" applyAlignment="1">
      <alignment horizontal="center" vertical="center"/>
      <protection/>
    </xf>
    <xf numFmtId="0" fontId="26" fillId="0" borderId="163" xfId="57" applyFont="1" applyFill="1" applyBorder="1" applyAlignment="1">
      <alignment horizontal="center" vertical="center"/>
      <protection/>
    </xf>
    <xf numFmtId="0" fontId="26" fillId="0" borderId="83" xfId="57" applyFont="1" applyFill="1" applyBorder="1" applyAlignment="1">
      <alignment horizontal="left" vertical="center"/>
      <protection/>
    </xf>
    <xf numFmtId="3" fontId="46" fillId="0" borderId="164" xfId="57" applyNumberFormat="1" applyFont="1" applyFill="1" applyBorder="1" applyAlignment="1">
      <alignment horizontal="center" vertical="center"/>
      <protection/>
    </xf>
    <xf numFmtId="0" fontId="0" fillId="0" borderId="155" xfId="57" applyFont="1" applyFill="1" applyBorder="1" applyAlignment="1">
      <alignment horizontal="center" vertical="center"/>
      <protection/>
    </xf>
    <xf numFmtId="0" fontId="26" fillId="0" borderId="150" xfId="57" applyFont="1" applyFill="1" applyBorder="1" applyAlignment="1">
      <alignment horizontal="left" vertical="center"/>
      <protection/>
    </xf>
    <xf numFmtId="3" fontId="0" fillId="0" borderId="156" xfId="57" applyNumberFormat="1" applyFont="1" applyFill="1" applyBorder="1" applyAlignment="1">
      <alignment horizontal="center" vertical="center"/>
      <protection/>
    </xf>
    <xf numFmtId="3" fontId="0" fillId="0" borderId="158" xfId="57" applyNumberFormat="1" applyFont="1" applyFill="1" applyBorder="1" applyAlignment="1">
      <alignment horizontal="center" vertical="center"/>
      <protection/>
    </xf>
    <xf numFmtId="0" fontId="0" fillId="0" borderId="165" xfId="57" applyFont="1" applyFill="1" applyBorder="1" applyAlignment="1">
      <alignment horizontal="center" vertical="center"/>
      <protection/>
    </xf>
    <xf numFmtId="0" fontId="26" fillId="0" borderId="166" xfId="57" applyFont="1" applyFill="1" applyBorder="1" applyAlignment="1">
      <alignment horizontal="right" vertical="center" wrapText="1"/>
      <protection/>
    </xf>
    <xf numFmtId="3" fontId="0" fillId="0" borderId="167" xfId="57" applyNumberFormat="1" applyFont="1" applyFill="1" applyBorder="1" applyAlignment="1">
      <alignment horizontal="center" vertical="center"/>
      <protection/>
    </xf>
    <xf numFmtId="0" fontId="0" fillId="0" borderId="82" xfId="59" applyFill="1" applyBorder="1" applyAlignment="1">
      <alignment vertical="center"/>
      <protection/>
    </xf>
    <xf numFmtId="3" fontId="0" fillId="0" borderId="82" xfId="59" applyNumberFormat="1" applyFill="1" applyBorder="1" applyAlignment="1">
      <alignment vertical="center"/>
      <protection/>
    </xf>
    <xf numFmtId="3" fontId="0" fillId="0" borderId="13" xfId="59" applyNumberFormat="1" applyFill="1" applyBorder="1" applyAlignment="1">
      <alignment vertical="center"/>
      <protection/>
    </xf>
    <xf numFmtId="0" fontId="0" fillId="0" borderId="0" xfId="59" applyFont="1" applyFill="1">
      <alignment/>
      <protection/>
    </xf>
    <xf numFmtId="0" fontId="0" fillId="0" borderId="0" xfId="59" applyFill="1">
      <alignment/>
      <protection/>
    </xf>
    <xf numFmtId="3" fontId="0" fillId="0" borderId="15" xfId="59" applyNumberFormat="1" applyFill="1" applyBorder="1" applyAlignment="1">
      <alignment vertical="center"/>
      <protection/>
    </xf>
    <xf numFmtId="0" fontId="0" fillId="0" borderId="0" xfId="59" applyFill="1">
      <alignment/>
      <protection/>
    </xf>
    <xf numFmtId="0" fontId="0" fillId="0" borderId="82" xfId="59" applyFill="1" applyBorder="1" applyAlignment="1">
      <alignment vertical="center"/>
      <protection/>
    </xf>
    <xf numFmtId="0" fontId="0" fillId="0" borderId="82" xfId="59" applyFont="1" applyFill="1" applyBorder="1" applyAlignment="1">
      <alignment vertical="center"/>
      <protection/>
    </xf>
    <xf numFmtId="3" fontId="0" fillId="0" borderId="82" xfId="59" applyNumberFormat="1" applyFill="1" applyBorder="1" applyAlignment="1">
      <alignment vertical="center"/>
      <protection/>
    </xf>
    <xf numFmtId="3" fontId="0" fillId="0" borderId="13" xfId="59" applyNumberFormat="1" applyFill="1" applyBorder="1" applyAlignment="1">
      <alignment vertical="center"/>
      <protection/>
    </xf>
    <xf numFmtId="3" fontId="76" fillId="0" borderId="82" xfId="59" applyNumberFormat="1" applyFont="1" applyFill="1" applyBorder="1" applyAlignment="1">
      <alignment vertical="center"/>
      <protection/>
    </xf>
    <xf numFmtId="0" fontId="0" fillId="0" borderId="0" xfId="59" applyFont="1" applyFill="1">
      <alignment/>
      <protection/>
    </xf>
    <xf numFmtId="0" fontId="0" fillId="0" borderId="13" xfId="59" applyFill="1" applyBorder="1" applyAlignment="1">
      <alignment vertical="center"/>
      <protection/>
    </xf>
    <xf numFmtId="0" fontId="0" fillId="0" borderId="13" xfId="59" applyFont="1" applyFill="1" applyBorder="1" applyAlignment="1">
      <alignment vertical="center"/>
      <protection/>
    </xf>
    <xf numFmtId="0" fontId="59" fillId="0" borderId="0" xfId="0" applyNumberFormat="1" applyFill="1" applyBorder="1" applyAlignment="1" applyProtection="1">
      <alignment horizontal="left"/>
      <protection locked="0"/>
    </xf>
    <xf numFmtId="1" fontId="59" fillId="0" borderId="0" xfId="0" applyFill="1" applyAlignment="1">
      <alignment horizontal="center" vertical="center" wrapText="1" shrinkToFit="1"/>
    </xf>
    <xf numFmtId="0" fontId="84" fillId="0" borderId="15" xfId="0" applyFill="1" applyAlignment="1">
      <alignment horizontal="center" vertical="center" wrapText="1" shrinkToFit="1"/>
    </xf>
    <xf numFmtId="0" fontId="69" fillId="0" borderId="15" xfId="0" applyFill="1" applyAlignment="1">
      <alignment horizontal="center" vertical="center" wrapText="1" shrinkToFit="1"/>
    </xf>
    <xf numFmtId="0" fontId="84" fillId="0" borderId="15" xfId="0" applyFill="1" applyAlignment="1">
      <alignment horizontal="right" vertical="center" wrapText="1" shrinkToFit="1"/>
    </xf>
    <xf numFmtId="0" fontId="85" fillId="0" borderId="15" xfId="0" applyFill="1" applyAlignment="1">
      <alignment horizontal="right" vertical="center" wrapText="1" shrinkToFit="1"/>
    </xf>
    <xf numFmtId="49" fontId="59" fillId="0" borderId="15" xfId="0" applyFill="1" applyAlignment="1">
      <alignment horizontal="center" vertical="center" wrapText="1"/>
    </xf>
    <xf numFmtId="49" fontId="70" fillId="0" borderId="15" xfId="0" applyFill="1" applyAlignment="1">
      <alignment horizontal="center" vertical="center" wrapText="1"/>
    </xf>
    <xf numFmtId="0" fontId="64" fillId="0" borderId="0" xfId="52" applyNumberFormat="1" applyFont="1" applyFill="1" applyBorder="1" applyAlignment="1">
      <alignment/>
    </xf>
    <xf numFmtId="49" fontId="0" fillId="0" borderId="15" xfId="0" applyFill="1" applyAlignment="1">
      <alignment horizontal="center" wrapText="1"/>
    </xf>
    <xf numFmtId="0" fontId="61" fillId="0" borderId="0" xfId="0" applyNumberFormat="1" applyFont="1" applyFill="1" applyBorder="1" applyAlignment="1" applyProtection="1">
      <alignment horizontal="center"/>
      <protection locked="0"/>
    </xf>
    <xf numFmtId="49" fontId="67" fillId="0" borderId="15" xfId="0" applyFill="1" applyAlignment="1">
      <alignment horizontal="center" vertical="center" wrapText="1"/>
    </xf>
    <xf numFmtId="49" fontId="72" fillId="0" borderId="15" xfId="0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right" wrapText="1"/>
      <protection locked="0"/>
    </xf>
    <xf numFmtId="0" fontId="58" fillId="0" borderId="0" xfId="0" applyNumberFormat="1" applyFont="1" applyFill="1" applyBorder="1" applyAlignment="1" applyProtection="1">
      <alignment wrapText="1"/>
      <protection locked="0"/>
    </xf>
    <xf numFmtId="0" fontId="52" fillId="0" borderId="0" xfId="54" applyFont="1" applyFill="1">
      <alignment/>
      <protection/>
    </xf>
    <xf numFmtId="0" fontId="47" fillId="0" borderId="87" xfId="54" applyFont="1" applyFill="1" applyBorder="1" applyAlignment="1">
      <alignment vertical="top"/>
      <protection/>
    </xf>
    <xf numFmtId="0" fontId="47" fillId="0" borderId="89" xfId="0" applyFont="1" applyFill="1" applyBorder="1" applyAlignment="1">
      <alignment horizontal="center" vertical="center" wrapText="1"/>
    </xf>
    <xf numFmtId="0" fontId="47" fillId="0" borderId="97" xfId="0" applyFont="1" applyFill="1" applyBorder="1" applyAlignment="1">
      <alignment horizontal="center" vertical="center" wrapText="1"/>
    </xf>
    <xf numFmtId="0" fontId="47" fillId="0" borderId="102" xfId="0" applyFont="1" applyFill="1" applyBorder="1" applyAlignment="1">
      <alignment horizontal="center" vertical="center" wrapText="1"/>
    </xf>
    <xf numFmtId="0" fontId="86" fillId="0" borderId="68" xfId="0" applyFont="1" applyFill="1" applyBorder="1" applyAlignment="1">
      <alignment horizontal="center" vertical="top" wrapText="1"/>
    </xf>
    <xf numFmtId="49" fontId="0" fillId="0" borderId="0" xfId="0" applyFill="1" applyAlignment="1">
      <alignment horizontal="center" vertical="center" wrapText="1"/>
    </xf>
    <xf numFmtId="49" fontId="68" fillId="0" borderId="15" xfId="0" applyFill="1" applyAlignment="1">
      <alignment horizontal="center" wrapText="1"/>
    </xf>
    <xf numFmtId="49" fontId="68" fillId="0" borderId="15" xfId="0" applyFill="1" applyAlignment="1">
      <alignment horizontal="left" wrapText="1"/>
    </xf>
    <xf numFmtId="49" fontId="59" fillId="0" borderId="15" xfId="0" applyFill="1" applyAlignment="1">
      <alignment horizontal="center" vertical="center" wrapText="1"/>
    </xf>
    <xf numFmtId="49" fontId="70" fillId="0" borderId="15" xfId="0" applyFill="1" applyAlignment="1">
      <alignment horizontal="center" vertical="center" wrapText="1"/>
    </xf>
    <xf numFmtId="49" fontId="70" fillId="0" borderId="15" xfId="0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right" wrapText="1"/>
      <protection locked="0"/>
    </xf>
    <xf numFmtId="49" fontId="67" fillId="0" borderId="168" xfId="0" applyFill="1" applyAlignment="1">
      <alignment horizontal="right" wrapText="1"/>
    </xf>
    <xf numFmtId="49" fontId="0" fillId="0" borderId="15" xfId="0" applyFill="1" applyAlignment="1">
      <alignment horizontal="center" wrapText="1"/>
    </xf>
    <xf numFmtId="49" fontId="67" fillId="0" borderId="169" xfId="0" applyFill="1" applyAlignment="1">
      <alignment horizontal="right" wrapText="1"/>
    </xf>
    <xf numFmtId="49" fontId="67" fillId="0" borderId="15" xfId="0" applyFill="1" applyAlignment="1">
      <alignment horizontal="right" wrapText="1"/>
    </xf>
    <xf numFmtId="49" fontId="0" fillId="0" borderId="15" xfId="0" applyFill="1" applyAlignment="1">
      <alignment horizontal="right" wrapText="1"/>
    </xf>
    <xf numFmtId="49" fontId="67" fillId="0" borderId="15" xfId="0" applyFill="1" applyAlignment="1">
      <alignment horizontal="center" wrapText="1"/>
    </xf>
    <xf numFmtId="49" fontId="68" fillId="0" borderId="15" xfId="0" applyFill="1" applyAlignment="1">
      <alignment horizontal="right" wrapText="1"/>
    </xf>
    <xf numFmtId="0" fontId="59" fillId="0" borderId="0" xfId="0" applyNumberFormat="1" applyFill="1" applyBorder="1" applyAlignment="1" applyProtection="1">
      <alignment horizontal="left"/>
      <protection locked="0"/>
    </xf>
    <xf numFmtId="49" fontId="0" fillId="0" borderId="0" xfId="0" applyFill="1" applyAlignment="1">
      <alignment horizontal="right" vertical="center" wrapText="1"/>
    </xf>
    <xf numFmtId="49" fontId="72" fillId="0" borderId="15" xfId="0" applyFill="1" applyAlignment="1">
      <alignment horizontal="center" wrapText="1"/>
    </xf>
    <xf numFmtId="49" fontId="0" fillId="0" borderId="15" xfId="0" applyFill="1" applyAlignment="1">
      <alignment horizontal="left" wrapText="1"/>
    </xf>
    <xf numFmtId="49" fontId="59" fillId="0" borderId="15" xfId="0" applyFill="1" applyAlignment="1">
      <alignment horizontal="center" wrapText="1"/>
    </xf>
    <xf numFmtId="0" fontId="84" fillId="0" borderId="15" xfId="0" applyFill="1" applyAlignment="1">
      <alignment horizontal="center" vertical="center" wrapText="1" shrinkToFit="1"/>
    </xf>
    <xf numFmtId="0" fontId="69" fillId="0" borderId="0" xfId="0" applyFill="1" applyAlignment="1">
      <alignment horizontal="right" vertical="center" wrapText="1" shrinkToFit="1"/>
    </xf>
    <xf numFmtId="0" fontId="69" fillId="0" borderId="15" xfId="0" applyFill="1" applyAlignment="1">
      <alignment horizontal="center" vertical="center" wrapText="1" shrinkToFit="1"/>
    </xf>
    <xf numFmtId="0" fontId="65" fillId="0" borderId="0" xfId="0" applyFont="1" applyFill="1" applyAlignment="1">
      <alignment horizontal="center" vertical="center" wrapText="1" shrinkToFit="1"/>
    </xf>
    <xf numFmtId="0" fontId="65" fillId="0" borderId="0" xfId="0" applyFill="1" applyAlignment="1">
      <alignment horizontal="center" vertical="center" wrapText="1" shrinkToFit="1"/>
    </xf>
    <xf numFmtId="0" fontId="84" fillId="0" borderId="0" xfId="0" applyNumberFormat="1" applyFont="1" applyFill="1" applyBorder="1" applyAlignment="1" applyProtection="1">
      <alignment horizontal="right" wrapText="1"/>
      <protection locked="0"/>
    </xf>
    <xf numFmtId="0" fontId="84" fillId="0" borderId="15" xfId="0" applyFill="1" applyAlignment="1">
      <alignment horizontal="right" vertical="center" wrapText="1" shrinkToFit="1"/>
    </xf>
    <xf numFmtId="0" fontId="84" fillId="0" borderId="15" xfId="0" applyFill="1" applyAlignment="1">
      <alignment horizontal="left" vertical="center" wrapText="1" shrinkToFit="1"/>
    </xf>
    <xf numFmtId="0" fontId="82" fillId="0" borderId="0" xfId="0" applyFill="1" applyAlignment="1">
      <alignment horizontal="center" vertical="center" wrapText="1" shrinkToFit="1"/>
    </xf>
    <xf numFmtId="0" fontId="83" fillId="0" borderId="0" xfId="0" applyFill="1" applyAlignment="1">
      <alignment horizontal="left" vertical="center" wrapText="1" shrinkToFit="1"/>
    </xf>
    <xf numFmtId="0" fontId="85" fillId="0" borderId="15" xfId="0" applyFill="1" applyAlignment="1">
      <alignment horizontal="center" vertical="center" wrapText="1" shrinkToFit="1"/>
    </xf>
    <xf numFmtId="0" fontId="85" fillId="0" borderId="15" xfId="0" applyFill="1" applyAlignment="1">
      <alignment horizontal="right" vertical="center" wrapText="1" shrinkToFit="1"/>
    </xf>
    <xf numFmtId="4" fontId="18" fillId="0" borderId="0" xfId="60" applyNumberFormat="1" applyFont="1" applyAlignment="1">
      <alignment horizontal="center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6" fillId="0" borderId="13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6" fillId="0" borderId="28" xfId="60" applyFont="1" applyFill="1" applyBorder="1" applyAlignment="1">
      <alignment horizontal="center" vertical="center" wrapText="1"/>
      <protection/>
    </xf>
    <xf numFmtId="0" fontId="26" fillId="0" borderId="15" xfId="60" applyFont="1" applyFill="1" applyBorder="1" applyAlignment="1">
      <alignment horizontal="center" vertical="center" wrapText="1"/>
      <protection/>
    </xf>
    <xf numFmtId="0" fontId="23" fillId="0" borderId="28" xfId="60" applyFont="1" applyFill="1" applyBorder="1" applyAlignment="1">
      <alignment horizontal="center" vertical="center" wrapText="1"/>
      <protection/>
    </xf>
    <xf numFmtId="0" fontId="30" fillId="0" borderId="28" xfId="60" applyFont="1" applyFill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center" vertical="center" wrapText="1"/>
      <protection/>
    </xf>
    <xf numFmtId="0" fontId="23" fillId="0" borderId="170" xfId="60" applyFont="1" applyFill="1" applyBorder="1" applyAlignment="1">
      <alignment horizontal="center" vertical="center" wrapText="1"/>
      <protection/>
    </xf>
    <xf numFmtId="0" fontId="23" fillId="0" borderId="171" xfId="60" applyFont="1" applyFill="1" applyBorder="1" applyAlignment="1">
      <alignment horizontal="center" vertical="center" wrapText="1"/>
      <protection/>
    </xf>
    <xf numFmtId="0" fontId="23" fillId="0" borderId="19" xfId="60" applyFont="1" applyFill="1" applyBorder="1" applyAlignment="1">
      <alignment horizontal="center" vertical="center" wrapText="1"/>
      <protection/>
    </xf>
    <xf numFmtId="0" fontId="24" fillId="0" borderId="172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3" fontId="1" fillId="0" borderId="28" xfId="60" applyNumberFormat="1" applyFont="1" applyFill="1" applyBorder="1" applyAlignment="1">
      <alignment horizontal="center" vertical="center" wrapText="1"/>
      <protection/>
    </xf>
    <xf numFmtId="0" fontId="30" fillId="0" borderId="28" xfId="61" applyFont="1" applyFill="1" applyBorder="1" applyAlignment="1">
      <alignment horizontal="left" vertical="center" wrapText="1"/>
      <protection/>
    </xf>
    <xf numFmtId="3" fontId="1" fillId="0" borderId="28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horizontal="center" vertical="center" wrapText="1"/>
      <protection/>
    </xf>
    <xf numFmtId="0" fontId="30" fillId="0" borderId="28" xfId="58" applyFont="1" applyFill="1" applyBorder="1" applyAlignment="1">
      <alignment horizontal="left" vertical="center" wrapText="1"/>
      <protection/>
    </xf>
    <xf numFmtId="0" fontId="23" fillId="0" borderId="28" xfId="60" applyFont="1" applyFill="1" applyBorder="1" applyAlignment="1">
      <alignment horizontal="center" vertical="center" wrapText="1"/>
      <protection/>
    </xf>
    <xf numFmtId="0" fontId="30" fillId="0" borderId="28" xfId="60" applyFont="1" applyFill="1" applyBorder="1" applyAlignment="1">
      <alignment horizontal="left" vertical="center" wrapText="1"/>
      <protection/>
    </xf>
    <xf numFmtId="0" fontId="23" fillId="0" borderId="28" xfId="60" applyFont="1" applyFill="1" applyBorder="1" applyAlignment="1">
      <alignment horizontal="center"/>
      <protection/>
    </xf>
    <xf numFmtId="0" fontId="30" fillId="0" borderId="28" xfId="58" applyFont="1" applyFill="1" applyBorder="1" applyAlignment="1">
      <alignment horizontal="left" vertical="center" wrapText="1"/>
      <protection/>
    </xf>
    <xf numFmtId="3" fontId="1" fillId="0" borderId="28" xfId="60" applyNumberFormat="1" applyFont="1" applyFill="1" applyBorder="1" applyAlignment="1">
      <alignment horizontal="center" vertical="center" wrapText="1"/>
      <protection/>
    </xf>
    <xf numFmtId="0" fontId="30" fillId="0" borderId="28" xfId="62" applyFont="1" applyFill="1" applyBorder="1" applyAlignment="1">
      <alignment horizontal="center" vertical="center" wrapText="1"/>
      <protection/>
    </xf>
    <xf numFmtId="0" fontId="23" fillId="0" borderId="28" xfId="58" applyFont="1" applyFill="1" applyBorder="1" applyAlignment="1">
      <alignment horizontal="center" vertical="center" wrapText="1"/>
      <protection/>
    </xf>
    <xf numFmtId="0" fontId="30" fillId="0" borderId="28" xfId="61" applyFont="1" applyFill="1" applyBorder="1" applyAlignment="1">
      <alignment horizontal="left" vertical="center" wrapText="1"/>
      <protection/>
    </xf>
    <xf numFmtId="0" fontId="30" fillId="0" borderId="28" xfId="62" applyFont="1" applyFill="1" applyBorder="1" applyAlignment="1">
      <alignment horizontal="left" vertical="center" wrapText="1"/>
      <protection/>
    </xf>
    <xf numFmtId="0" fontId="23" fillId="0" borderId="28" xfId="58" applyFont="1" applyFill="1" applyBorder="1" applyAlignment="1">
      <alignment horizontal="center" vertical="center" wrapText="1"/>
      <protection/>
    </xf>
    <xf numFmtId="49" fontId="41" fillId="0" borderId="24" xfId="52" applyNumberFormat="1" applyFont="1" applyFill="1" applyBorder="1" applyAlignment="1">
      <alignment horizontal="center" vertical="center"/>
    </xf>
    <xf numFmtId="49" fontId="41" fillId="0" borderId="68" xfId="52" applyNumberFormat="1" applyFont="1" applyFill="1" applyBorder="1" applyAlignment="1">
      <alignment horizontal="center" vertical="center"/>
    </xf>
    <xf numFmtId="0" fontId="60" fillId="0" borderId="173" xfId="52" applyFont="1" applyFill="1" applyBorder="1" applyAlignment="1">
      <alignment horizontal="left" vertical="center" wrapText="1"/>
    </xf>
    <xf numFmtId="0" fontId="60" fillId="0" borderId="68" xfId="52" applyFont="1" applyFill="1" applyBorder="1" applyAlignment="1">
      <alignment horizontal="left" vertical="center" wrapText="1"/>
    </xf>
    <xf numFmtId="0" fontId="65" fillId="0" borderId="0" xfId="52" applyNumberFormat="1" applyFont="1" applyFill="1" applyAlignment="1">
      <alignment horizontal="center" vertical="top" wrapText="1"/>
    </xf>
    <xf numFmtId="0" fontId="67" fillId="24" borderId="174" xfId="52" applyNumberFormat="1" applyFont="1" applyFill="1" applyBorder="1" applyAlignment="1">
      <alignment horizontal="center" vertical="center" wrapText="1"/>
    </xf>
    <xf numFmtId="0" fontId="67" fillId="24" borderId="46" xfId="52" applyNumberFormat="1" applyFont="1" applyFill="1" applyBorder="1" applyAlignment="1">
      <alignment horizontal="center" vertical="center" wrapText="1"/>
    </xf>
    <xf numFmtId="0" fontId="68" fillId="24" borderId="175" xfId="52" applyNumberFormat="1" applyFont="1" applyFill="1" applyBorder="1" applyAlignment="1">
      <alignment horizontal="center" vertical="center" wrapText="1"/>
    </xf>
    <xf numFmtId="0" fontId="68" fillId="24" borderId="47" xfId="52" applyNumberFormat="1" applyFont="1" applyFill="1" applyBorder="1" applyAlignment="1">
      <alignment horizontal="center" vertical="center" wrapText="1"/>
    </xf>
    <xf numFmtId="0" fontId="68" fillId="24" borderId="176" xfId="52" applyNumberFormat="1" applyFont="1" applyFill="1" applyBorder="1" applyAlignment="1">
      <alignment horizontal="center" vertical="center" wrapText="1"/>
    </xf>
    <xf numFmtId="0" fontId="68" fillId="24" borderId="45" xfId="52" applyNumberFormat="1" applyFont="1" applyFill="1" applyBorder="1" applyAlignment="1">
      <alignment horizontal="center" vertical="center" wrapText="1"/>
    </xf>
    <xf numFmtId="0" fontId="68" fillId="24" borderId="177" xfId="52" applyNumberFormat="1" applyFont="1" applyFill="1" applyBorder="1" applyAlignment="1">
      <alignment horizontal="center" vertical="center" wrapText="1"/>
    </xf>
    <xf numFmtId="0" fontId="68" fillId="24" borderId="178" xfId="52" applyNumberFormat="1" applyFont="1" applyFill="1" applyBorder="1" applyAlignment="1">
      <alignment horizontal="center" vertical="center" wrapText="1"/>
    </xf>
    <xf numFmtId="0" fontId="68" fillId="24" borderId="179" xfId="52" applyNumberFormat="1" applyFont="1" applyFill="1" applyBorder="1" applyAlignment="1">
      <alignment horizontal="center" vertical="center" wrapText="1"/>
    </xf>
    <xf numFmtId="0" fontId="68" fillId="24" borderId="180" xfId="52" applyNumberFormat="1" applyFont="1" applyFill="1" applyBorder="1" applyAlignment="1">
      <alignment horizontal="center" vertical="center" wrapText="1"/>
    </xf>
    <xf numFmtId="0" fontId="68" fillId="24" borderId="181" xfId="52" applyNumberFormat="1" applyFont="1" applyFill="1" applyBorder="1" applyAlignment="1">
      <alignment horizontal="center" vertical="center" wrapText="1"/>
    </xf>
    <xf numFmtId="0" fontId="68" fillId="24" borderId="33" xfId="52" applyNumberFormat="1" applyFont="1" applyFill="1" applyBorder="1" applyAlignment="1">
      <alignment horizontal="center" vertical="center" wrapText="1"/>
    </xf>
    <xf numFmtId="0" fontId="68" fillId="24" borderId="182" xfId="52" applyNumberFormat="1" applyFont="1" applyFill="1" applyBorder="1" applyAlignment="1">
      <alignment horizontal="center" vertical="center" wrapText="1"/>
    </xf>
    <xf numFmtId="0" fontId="68" fillId="24" borderId="34" xfId="52" applyNumberFormat="1" applyFont="1" applyFill="1" applyBorder="1" applyAlignment="1">
      <alignment horizontal="center" vertical="center" wrapText="1"/>
    </xf>
    <xf numFmtId="0" fontId="68" fillId="24" borderId="183" xfId="52" applyNumberFormat="1" applyFont="1" applyFill="1" applyBorder="1" applyAlignment="1">
      <alignment horizontal="center" vertical="center" wrapText="1"/>
    </xf>
    <xf numFmtId="49" fontId="70" fillId="0" borderId="45" xfId="52" applyNumberFormat="1" applyFont="1" applyFill="1" applyBorder="1" applyAlignment="1">
      <alignment horizontal="center" vertical="center" wrapText="1"/>
    </xf>
    <xf numFmtId="0" fontId="60" fillId="0" borderId="33" xfId="52" applyNumberFormat="1" applyFont="1" applyFill="1" applyBorder="1" applyAlignment="1">
      <alignment horizontal="left" vertical="center" wrapText="1"/>
    </xf>
    <xf numFmtId="0" fontId="60" fillId="0" borderId="55" xfId="52" applyNumberFormat="1" applyFont="1" applyFill="1" applyBorder="1" applyAlignment="1">
      <alignment horizontal="left" vertical="center" wrapText="1"/>
    </xf>
    <xf numFmtId="49" fontId="70" fillId="0" borderId="45" xfId="52" applyNumberFormat="1" applyFont="1" applyFill="1" applyBorder="1" applyAlignment="1">
      <alignment horizontal="center" vertical="center" wrapText="1"/>
    </xf>
    <xf numFmtId="0" fontId="60" fillId="0" borderId="55" xfId="52" applyNumberFormat="1" applyFont="1" applyFill="1" applyBorder="1" applyAlignment="1">
      <alignment horizontal="left" vertical="center" wrapText="1"/>
    </xf>
    <xf numFmtId="49" fontId="70" fillId="0" borderId="184" xfId="52" applyNumberFormat="1" applyFont="1" applyFill="1" applyBorder="1" applyAlignment="1">
      <alignment horizontal="center" vertical="center" wrapText="1"/>
    </xf>
    <xf numFmtId="0" fontId="73" fillId="0" borderId="55" xfId="52" applyNumberFormat="1" applyFont="1" applyFill="1" applyBorder="1" applyAlignment="1">
      <alignment horizontal="left" vertical="center" wrapText="1"/>
    </xf>
    <xf numFmtId="0" fontId="73" fillId="0" borderId="185" xfId="52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top" wrapText="1"/>
    </xf>
    <xf numFmtId="0" fontId="0" fillId="0" borderId="84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 wrapText="1"/>
    </xf>
    <xf numFmtId="4" fontId="43" fillId="0" borderId="186" xfId="54" applyNumberFormat="1" applyFont="1" applyFill="1" applyBorder="1" applyAlignment="1">
      <alignment horizontal="center" vertical="center"/>
      <protection/>
    </xf>
    <xf numFmtId="4" fontId="43" fillId="0" borderId="187" xfId="54" applyNumberFormat="1" applyFont="1" applyFill="1" applyBorder="1" applyAlignment="1">
      <alignment horizontal="center" vertical="center"/>
      <protection/>
    </xf>
    <xf numFmtId="4" fontId="43" fillId="0" borderId="188" xfId="54" applyNumberFormat="1" applyFont="1" applyFill="1" applyBorder="1" applyAlignment="1">
      <alignment horizontal="center" vertical="center"/>
      <protection/>
    </xf>
    <xf numFmtId="4" fontId="43" fillId="0" borderId="189" xfId="54" applyNumberFormat="1" applyFont="1" applyFill="1" applyBorder="1" applyAlignment="1">
      <alignment horizontal="center" vertical="center"/>
      <protection/>
    </xf>
    <xf numFmtId="4" fontId="1" fillId="0" borderId="97" xfId="54" applyNumberFormat="1" applyFill="1" applyBorder="1" applyAlignment="1">
      <alignment horizontal="center" vertical="center"/>
      <protection/>
    </xf>
    <xf numFmtId="4" fontId="1" fillId="0" borderId="106" xfId="54" applyNumberFormat="1" applyFill="1" applyBorder="1" applyAlignment="1">
      <alignment horizontal="center" vertical="center"/>
      <protection/>
    </xf>
    <xf numFmtId="4" fontId="1" fillId="0" borderId="98" xfId="54" applyNumberFormat="1" applyFill="1" applyBorder="1" applyAlignment="1">
      <alignment horizontal="center" vertical="center"/>
      <protection/>
    </xf>
    <xf numFmtId="4" fontId="1" fillId="0" borderId="190" xfId="54" applyNumberFormat="1" applyFill="1" applyBorder="1" applyAlignment="1">
      <alignment horizontal="center" vertical="center"/>
      <protection/>
    </xf>
    <xf numFmtId="0" fontId="56" fillId="0" borderId="0" xfId="54" applyFont="1" applyFill="1" applyBorder="1" applyAlignment="1">
      <alignment horizontal="center" vertical="top"/>
      <protection/>
    </xf>
    <xf numFmtId="4" fontId="43" fillId="0" borderId="191" xfId="54" applyNumberFormat="1" applyFont="1" applyFill="1" applyBorder="1" applyAlignment="1">
      <alignment horizontal="center" vertical="center"/>
      <protection/>
    </xf>
    <xf numFmtId="4" fontId="43" fillId="0" borderId="192" xfId="54" applyNumberFormat="1" applyFont="1" applyFill="1" applyBorder="1" applyAlignment="1">
      <alignment horizontal="center" vertical="center"/>
      <protection/>
    </xf>
    <xf numFmtId="4" fontId="1" fillId="0" borderId="101" xfId="54" applyNumberFormat="1" applyFill="1" applyBorder="1" applyAlignment="1">
      <alignment horizontal="center" vertical="center"/>
      <protection/>
    </xf>
    <xf numFmtId="4" fontId="1" fillId="0" borderId="105" xfId="54" applyNumberFormat="1" applyFill="1" applyBorder="1" applyAlignment="1">
      <alignment horizontal="center" vertical="center"/>
      <protection/>
    </xf>
    <xf numFmtId="4" fontId="1" fillId="0" borderId="35" xfId="54" applyNumberFormat="1" applyFill="1" applyBorder="1" applyAlignment="1">
      <alignment horizontal="center" vertical="center"/>
      <protection/>
    </xf>
    <xf numFmtId="4" fontId="1" fillId="0" borderId="104" xfId="54" applyNumberFormat="1" applyFill="1" applyBorder="1" applyAlignment="1">
      <alignment horizontal="center" vertical="center"/>
      <protection/>
    </xf>
    <xf numFmtId="0" fontId="39" fillId="0" borderId="93" xfId="0" applyFont="1" applyBorder="1" applyAlignment="1">
      <alignment horizontal="center" vertical="center"/>
    </xf>
    <xf numFmtId="0" fontId="39" fillId="0" borderId="19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26" fillId="20" borderId="15" xfId="0" applyNumberFormat="1" applyFont="1" applyFill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" fillId="0" borderId="0" xfId="64" applyFont="1" applyBorder="1" applyAlignment="1">
      <alignment horizontal="left" vertical="center"/>
      <protection/>
    </xf>
    <xf numFmtId="0" fontId="47" fillId="0" borderId="0" xfId="64" applyFont="1" applyFill="1" applyBorder="1" applyAlignment="1">
      <alignment horizontal="center"/>
      <protection/>
    </xf>
    <xf numFmtId="0" fontId="47" fillId="0" borderId="0" xfId="64" applyFont="1" applyFill="1" applyBorder="1" applyAlignment="1">
      <alignment horizontal="center" wrapText="1"/>
      <protection/>
    </xf>
    <xf numFmtId="0" fontId="23" fillId="0" borderId="15" xfId="64" applyFont="1" applyFill="1" applyBorder="1" applyAlignment="1">
      <alignment horizontal="center"/>
      <protection/>
    </xf>
    <xf numFmtId="0" fontId="23" fillId="0" borderId="194" xfId="64" applyFont="1" applyFill="1" applyBorder="1" applyAlignment="1">
      <alignment horizontal="center" vertical="center"/>
      <protection/>
    </xf>
    <xf numFmtId="0" fontId="23" fillId="0" borderId="195" xfId="64" applyFont="1" applyFill="1" applyBorder="1" applyAlignment="1">
      <alignment horizontal="center" vertical="center"/>
      <protection/>
    </xf>
    <xf numFmtId="0" fontId="23" fillId="0" borderId="15" xfId="64" applyFont="1" applyFill="1" applyBorder="1" applyAlignment="1">
      <alignment horizontal="center" vertical="center"/>
      <protection/>
    </xf>
    <xf numFmtId="0" fontId="23" fillId="0" borderId="196" xfId="64" applyFont="1" applyFill="1" applyBorder="1" applyAlignment="1">
      <alignment horizontal="center" vertical="center"/>
      <protection/>
    </xf>
    <xf numFmtId="0" fontId="47" fillId="0" borderId="0" xfId="55" applyFont="1" applyFill="1" applyBorder="1" applyAlignment="1">
      <alignment horizontal="center"/>
      <protection/>
    </xf>
    <xf numFmtId="0" fontId="48" fillId="0" borderId="197" xfId="55" applyFont="1" applyFill="1" applyBorder="1" applyAlignment="1">
      <alignment horizontal="center" vertical="center" wrapText="1"/>
      <protection/>
    </xf>
    <xf numFmtId="0" fontId="48" fillId="0" borderId="198" xfId="55" applyFont="1" applyFill="1" applyBorder="1" applyAlignment="1">
      <alignment horizontal="center" vertical="center" wrapText="1"/>
      <protection/>
    </xf>
    <xf numFmtId="0" fontId="38" fillId="0" borderId="0" xfId="55" applyFont="1" applyFill="1" applyBorder="1" applyAlignment="1">
      <alignment horizontal="center" vertical="top" wrapText="1"/>
      <protection/>
    </xf>
    <xf numFmtId="0" fontId="48" fillId="0" borderId="129" xfId="55" applyFont="1" applyFill="1" applyBorder="1" applyAlignment="1">
      <alignment horizontal="center" vertical="center" wrapText="1"/>
      <protection/>
    </xf>
    <xf numFmtId="0" fontId="48" fillId="0" borderId="199" xfId="55" applyFont="1" applyFill="1" applyBorder="1" applyAlignment="1">
      <alignment horizontal="center" vertical="center" wrapText="1"/>
      <protection/>
    </xf>
    <xf numFmtId="0" fontId="23" fillId="0" borderId="200" xfId="55" applyFont="1" applyFill="1" applyBorder="1" applyAlignment="1">
      <alignment horizontal="center" vertical="center"/>
      <protection/>
    </xf>
    <xf numFmtId="0" fontId="23" fillId="0" borderId="201" xfId="55" applyFont="1" applyFill="1" applyBorder="1" applyAlignment="1">
      <alignment horizontal="center" vertical="center"/>
      <protection/>
    </xf>
    <xf numFmtId="0" fontId="1" fillId="0" borderId="0" xfId="55" applyFill="1" applyBorder="1" applyAlignment="1">
      <alignment horizontal="left" wrapText="1"/>
      <protection/>
    </xf>
    <xf numFmtId="0" fontId="46" fillId="0" borderId="135" xfId="55" applyFont="1" applyFill="1" applyBorder="1" applyAlignment="1">
      <alignment horizontal="center" vertical="center" wrapText="1"/>
      <protection/>
    </xf>
    <xf numFmtId="0" fontId="46" fillId="0" borderId="108" xfId="55" applyFont="1" applyFill="1" applyBorder="1" applyAlignment="1">
      <alignment horizontal="center" vertical="center" wrapText="1"/>
      <protection/>
    </xf>
    <xf numFmtId="0" fontId="46" fillId="0" borderId="136" xfId="55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 wrapText="1"/>
    </xf>
    <xf numFmtId="0" fontId="0" fillId="0" borderId="202" xfId="0" applyFont="1" applyFill="1" applyBorder="1" applyAlignment="1">
      <alignment horizontal="center" vertical="center" wrapText="1"/>
    </xf>
    <xf numFmtId="0" fontId="26" fillId="0" borderId="196" xfId="57" applyFont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 wrapText="1"/>
    </xf>
    <xf numFmtId="0" fontId="38" fillId="0" borderId="0" xfId="59" applyFont="1" applyBorder="1" applyAlignment="1">
      <alignment horizontal="center" vertical="center" wrapText="1"/>
      <protection/>
    </xf>
    <xf numFmtId="0" fontId="26" fillId="20" borderId="15" xfId="59" applyFont="1" applyFill="1" applyBorder="1" applyAlignment="1">
      <alignment horizontal="center" vertical="center"/>
      <protection/>
    </xf>
    <xf numFmtId="0" fontId="26" fillId="20" borderId="15" xfId="59" applyFont="1" applyFill="1" applyBorder="1" applyAlignment="1">
      <alignment horizontal="center" vertical="center" wrapText="1"/>
      <protection/>
    </xf>
    <xf numFmtId="0" fontId="46" fillId="0" borderId="15" xfId="59" applyFont="1" applyBorder="1" applyAlignment="1">
      <alignment horizontal="center" vertical="center"/>
      <protection/>
    </xf>
    <xf numFmtId="0" fontId="39" fillId="0" borderId="11" xfId="59" applyFont="1" applyFill="1" applyBorder="1" applyAlignment="1">
      <alignment horizontal="center" vertical="center"/>
      <protection/>
    </xf>
    <xf numFmtId="0" fontId="26" fillId="0" borderId="15" xfId="59" applyFont="1" applyFill="1" applyBorder="1" applyAlignment="1">
      <alignment horizontal="center" vertical="center"/>
      <protection/>
    </xf>
    <xf numFmtId="0" fontId="26" fillId="0" borderId="15" xfId="59" applyFont="1" applyFill="1" applyBorder="1" applyAlignment="1">
      <alignment horizontal="center" vertical="center" wrapText="1"/>
      <protection/>
    </xf>
    <xf numFmtId="0" fontId="26" fillId="0" borderId="13" xfId="59" applyFont="1" applyFill="1" applyBorder="1" applyAlignment="1">
      <alignment horizontal="center" vertical="center"/>
      <protection/>
    </xf>
    <xf numFmtId="0" fontId="26" fillId="0" borderId="120" xfId="59" applyFont="1" applyFill="1" applyBorder="1" applyAlignment="1">
      <alignment horizontal="center" vertical="center"/>
      <protection/>
    </xf>
    <xf numFmtId="0" fontId="26" fillId="0" borderId="121" xfId="59" applyFont="1" applyFill="1" applyBorder="1" applyAlignment="1">
      <alignment horizontal="center" vertical="center"/>
      <protection/>
    </xf>
    <xf numFmtId="0" fontId="39" fillId="0" borderId="93" xfId="59" applyFont="1" applyBorder="1" applyAlignment="1">
      <alignment horizontal="right" vertical="center"/>
      <protection/>
    </xf>
    <xf numFmtId="0" fontId="39" fillId="0" borderId="203" xfId="59" applyFont="1" applyBorder="1" applyAlignment="1">
      <alignment horizontal="right" vertical="center"/>
      <protection/>
    </xf>
    <xf numFmtId="0" fontId="39" fillId="0" borderId="204" xfId="59" applyFont="1" applyBorder="1" applyAlignment="1">
      <alignment horizontal="right" vertical="center"/>
      <protection/>
    </xf>
    <xf numFmtId="49" fontId="0" fillId="0" borderId="121" xfId="0" applyFill="1" applyBorder="1" applyAlignment="1">
      <alignment horizontal="center" wrapText="1"/>
    </xf>
    <xf numFmtId="49" fontId="72" fillId="0" borderId="121" xfId="0" applyFill="1" applyBorder="1" applyAlignment="1">
      <alignment horizontal="center" wrapText="1"/>
    </xf>
    <xf numFmtId="49" fontId="72" fillId="0" borderId="121" xfId="0" applyFill="1" applyBorder="1" applyAlignment="1">
      <alignment horizontal="center" wrapText="1"/>
    </xf>
    <xf numFmtId="49" fontId="0" fillId="0" borderId="121" xfId="0" applyFill="1" applyBorder="1" applyAlignment="1">
      <alignment horizontal="left" wrapText="1"/>
    </xf>
    <xf numFmtId="49" fontId="0" fillId="0" borderId="121" xfId="0" applyFill="1" applyBorder="1" applyAlignment="1">
      <alignment horizontal="right" wrapText="1"/>
    </xf>
    <xf numFmtId="49" fontId="72" fillId="0" borderId="205" xfId="0" applyFill="1" applyBorder="1" applyAlignment="1">
      <alignment horizontal="center" wrapText="1"/>
    </xf>
    <xf numFmtId="49" fontId="0" fillId="0" borderId="205" xfId="0" applyFill="1" applyBorder="1" applyAlignment="1">
      <alignment horizontal="center" wrapText="1"/>
    </xf>
    <xf numFmtId="49" fontId="0" fillId="0" borderId="205" xfId="0" applyFill="1" applyBorder="1" applyAlignment="1">
      <alignment horizontal="left" wrapText="1"/>
    </xf>
    <xf numFmtId="49" fontId="0" fillId="0" borderId="205" xfId="0" applyFill="1" applyBorder="1" applyAlignment="1">
      <alignment horizontal="right" wrapText="1"/>
    </xf>
    <xf numFmtId="49" fontId="0" fillId="0" borderId="205" xfId="0" applyFill="1" applyBorder="1" applyAlignment="1">
      <alignment horizontal="center" wrapText="1"/>
    </xf>
    <xf numFmtId="49" fontId="72" fillId="0" borderId="205" xfId="0" applyFill="1" applyBorder="1" applyAlignment="1">
      <alignment horizontal="center" wrapText="1"/>
    </xf>
    <xf numFmtId="49" fontId="0" fillId="0" borderId="121" xfId="0" applyFill="1" applyBorder="1" applyAlignment="1">
      <alignment horizontal="center" wrapText="1"/>
    </xf>
    <xf numFmtId="49" fontId="72" fillId="0" borderId="206" xfId="0" applyFill="1" applyBorder="1" applyAlignment="1">
      <alignment horizontal="center" wrapText="1"/>
    </xf>
    <xf numFmtId="49" fontId="0" fillId="0" borderId="206" xfId="0" applyFill="1" applyBorder="1" applyAlignment="1">
      <alignment horizontal="center" wrapText="1"/>
    </xf>
    <xf numFmtId="49" fontId="72" fillId="0" borderId="206" xfId="0" applyFill="1" applyBorder="1" applyAlignment="1">
      <alignment horizontal="center" wrapText="1"/>
    </xf>
    <xf numFmtId="49" fontId="0" fillId="0" borderId="206" xfId="0" applyFill="1" applyBorder="1" applyAlignment="1">
      <alignment horizontal="left" wrapText="1"/>
    </xf>
    <xf numFmtId="49" fontId="0" fillId="0" borderId="206" xfId="0" applyFill="1" applyBorder="1" applyAlignment="1">
      <alignment horizontal="right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Normalny_fundusz budżet-4" xfId="54"/>
    <cellStyle name="Normalny_Kopia zalaczniki" xfId="55"/>
    <cellStyle name="Normalny_PLAN 2011 (2)" xfId="56"/>
    <cellStyle name="Normalny_U_98_budzet 2012" xfId="57"/>
    <cellStyle name="Normalny_U15_Zal_budzet_2011" xfId="58"/>
    <cellStyle name="Normalny_Zał_budżet_252" xfId="59"/>
    <cellStyle name="Normalny_Zarz78_Zał1_Projekt załączników2008_U15_Zal_budzet_2011" xfId="60"/>
    <cellStyle name="Normalny_Zarz78_Zał1_Projekt załączników2008_U15_Zal_budzet_2011_U149_zm_budz" xfId="61"/>
    <cellStyle name="Normalny_Zarz78_Zał1_Projekt załączników2008_U86_zm_budz" xfId="62"/>
    <cellStyle name="Normalny_Zarz78_Zał1_Projekt załączników2008_U86_zm_budz_U149_zm_budz" xfId="63"/>
    <cellStyle name="Normalny_Zeszyt2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showGridLines="0" tabSelected="1" zoomScalePageLayoutView="0" workbookViewId="0" topLeftCell="A1">
      <pane xSplit="13" ySplit="9" topLeftCell="N160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F162" sqref="F162:H162"/>
    </sheetView>
  </sheetViews>
  <sheetFormatPr defaultColWidth="9.00390625" defaultRowHeight="12.75"/>
  <cols>
    <col min="1" max="1" width="5.25390625" style="700" customWidth="1"/>
    <col min="2" max="2" width="10.25390625" style="700" customWidth="1"/>
    <col min="3" max="3" width="10.00390625" style="700" customWidth="1"/>
    <col min="4" max="4" width="8.125" style="700" customWidth="1"/>
    <col min="5" max="5" width="2.625" style="700" customWidth="1"/>
    <col min="6" max="6" width="29.625" style="700" customWidth="1"/>
    <col min="7" max="7" width="0.37109375" style="700" customWidth="1"/>
    <col min="8" max="8" width="17.875" style="700" customWidth="1"/>
    <col min="9" max="9" width="10.25390625" style="700" customWidth="1"/>
    <col min="10" max="10" width="2.625" style="700" customWidth="1"/>
    <col min="11" max="11" width="7.875" style="700" customWidth="1"/>
    <col min="12" max="12" width="0.875" style="700" customWidth="1"/>
    <col min="13" max="13" width="0.37109375" style="700" customWidth="1"/>
    <col min="14" max="16384" width="9.125" style="700" customWidth="1"/>
  </cols>
  <sheetData>
    <row r="1" spans="9:12" ht="24" customHeight="1">
      <c r="I1" s="727" t="s">
        <v>797</v>
      </c>
      <c r="J1" s="727"/>
      <c r="K1" s="727"/>
      <c r="L1" s="727"/>
    </row>
    <row r="2" spans="1:13" ht="18">
      <c r="A2" s="710" t="s">
        <v>749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</row>
    <row r="3" spans="2:13" ht="42.75" customHeight="1">
      <c r="B3" s="706" t="s">
        <v>66</v>
      </c>
      <c r="C3" s="706" t="s">
        <v>67</v>
      </c>
      <c r="D3" s="724" t="s">
        <v>68</v>
      </c>
      <c r="E3" s="724"/>
      <c r="F3" s="739" t="s">
        <v>69</v>
      </c>
      <c r="G3" s="739"/>
      <c r="H3" s="739"/>
      <c r="I3" s="724" t="s">
        <v>750</v>
      </c>
      <c r="J3" s="724"/>
      <c r="K3" s="724"/>
      <c r="L3" s="724"/>
      <c r="M3" s="724"/>
    </row>
    <row r="4" spans="2:13" ht="13.5" customHeight="1">
      <c r="B4" s="707" t="s">
        <v>70</v>
      </c>
      <c r="C4" s="707" t="s">
        <v>71</v>
      </c>
      <c r="D4" s="725" t="s">
        <v>72</v>
      </c>
      <c r="E4" s="725"/>
      <c r="F4" s="726" t="s">
        <v>73</v>
      </c>
      <c r="G4" s="726"/>
      <c r="H4" s="726"/>
      <c r="I4" s="725" t="s">
        <v>74</v>
      </c>
      <c r="J4" s="725"/>
      <c r="K4" s="725"/>
      <c r="L4" s="725"/>
      <c r="M4" s="725"/>
    </row>
    <row r="5" spans="2:13" ht="13.5" customHeight="1">
      <c r="B5" s="711" t="s">
        <v>75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</row>
    <row r="6" spans="2:13" ht="13.5" customHeight="1">
      <c r="B6" s="709" t="s">
        <v>76</v>
      </c>
      <c r="C6" s="712"/>
      <c r="D6" s="737"/>
      <c r="E6" s="737"/>
      <c r="F6" s="738" t="s">
        <v>77</v>
      </c>
      <c r="G6" s="738"/>
      <c r="H6" s="738"/>
      <c r="I6" s="732" t="s">
        <v>209</v>
      </c>
      <c r="J6" s="732"/>
      <c r="K6" s="732"/>
      <c r="L6" s="732"/>
      <c r="M6" s="732"/>
    </row>
    <row r="7" spans="2:13" ht="49.5" customHeight="1">
      <c r="B7" s="709"/>
      <c r="C7" s="712"/>
      <c r="D7" s="737"/>
      <c r="E7" s="737"/>
      <c r="F7" s="738" t="s">
        <v>78</v>
      </c>
      <c r="G7" s="738"/>
      <c r="H7" s="738"/>
      <c r="I7" s="732" t="s">
        <v>79</v>
      </c>
      <c r="J7" s="732"/>
      <c r="K7" s="732"/>
      <c r="L7" s="732"/>
      <c r="M7" s="732"/>
    </row>
    <row r="8" spans="2:13" ht="13.5" customHeight="1">
      <c r="B8" s="712"/>
      <c r="C8" s="709" t="s">
        <v>562</v>
      </c>
      <c r="D8" s="737"/>
      <c r="E8" s="737"/>
      <c r="F8" s="738" t="s">
        <v>554</v>
      </c>
      <c r="G8" s="738"/>
      <c r="H8" s="738"/>
      <c r="I8" s="732" t="s">
        <v>209</v>
      </c>
      <c r="J8" s="732"/>
      <c r="K8" s="732"/>
      <c r="L8" s="732"/>
      <c r="M8" s="732"/>
    </row>
    <row r="9" spans="2:13" ht="48.75" customHeight="1">
      <c r="B9" s="712"/>
      <c r="C9" s="709"/>
      <c r="D9" s="737"/>
      <c r="E9" s="737"/>
      <c r="F9" s="738" t="s">
        <v>78</v>
      </c>
      <c r="G9" s="738"/>
      <c r="H9" s="738"/>
      <c r="I9" s="732" t="s">
        <v>79</v>
      </c>
      <c r="J9" s="732"/>
      <c r="K9" s="732"/>
      <c r="L9" s="732"/>
      <c r="M9" s="732"/>
    </row>
    <row r="10" spans="2:13" ht="65.25" customHeight="1">
      <c r="B10" s="712"/>
      <c r="C10" s="712"/>
      <c r="D10" s="729" t="s">
        <v>81</v>
      </c>
      <c r="E10" s="729"/>
      <c r="F10" s="738" t="s">
        <v>82</v>
      </c>
      <c r="G10" s="738"/>
      <c r="H10" s="738"/>
      <c r="I10" s="732" t="s">
        <v>209</v>
      </c>
      <c r="J10" s="732"/>
      <c r="K10" s="732"/>
      <c r="L10" s="732"/>
      <c r="M10" s="732"/>
    </row>
    <row r="11" spans="2:13" ht="25.5" customHeight="1">
      <c r="B11" s="709" t="s">
        <v>83</v>
      </c>
      <c r="C11" s="712"/>
      <c r="D11" s="737"/>
      <c r="E11" s="737"/>
      <c r="F11" s="738" t="s">
        <v>84</v>
      </c>
      <c r="G11" s="738"/>
      <c r="H11" s="738"/>
      <c r="I11" s="732" t="s">
        <v>751</v>
      </c>
      <c r="J11" s="732"/>
      <c r="K11" s="732"/>
      <c r="L11" s="732"/>
      <c r="M11" s="732"/>
    </row>
    <row r="12" spans="2:13" ht="48.75" customHeight="1">
      <c r="B12" s="709"/>
      <c r="C12" s="712"/>
      <c r="D12" s="737"/>
      <c r="E12" s="737"/>
      <c r="F12" s="738" t="s">
        <v>78</v>
      </c>
      <c r="G12" s="738"/>
      <c r="H12" s="738"/>
      <c r="I12" s="732" t="s">
        <v>79</v>
      </c>
      <c r="J12" s="732"/>
      <c r="K12" s="732"/>
      <c r="L12" s="732"/>
      <c r="M12" s="732"/>
    </row>
    <row r="13" spans="2:13" ht="13.5" customHeight="1">
      <c r="B13" s="712"/>
      <c r="C13" s="709" t="s">
        <v>85</v>
      </c>
      <c r="D13" s="737"/>
      <c r="E13" s="737"/>
      <c r="F13" s="738" t="s">
        <v>86</v>
      </c>
      <c r="G13" s="738"/>
      <c r="H13" s="738"/>
      <c r="I13" s="732" t="s">
        <v>751</v>
      </c>
      <c r="J13" s="732"/>
      <c r="K13" s="732"/>
      <c r="L13" s="732"/>
      <c r="M13" s="732"/>
    </row>
    <row r="14" spans="2:13" ht="48" customHeight="1">
      <c r="B14" s="712"/>
      <c r="C14" s="709"/>
      <c r="D14" s="737"/>
      <c r="E14" s="737"/>
      <c r="F14" s="738" t="s">
        <v>78</v>
      </c>
      <c r="G14" s="738"/>
      <c r="H14" s="738"/>
      <c r="I14" s="732" t="s">
        <v>79</v>
      </c>
      <c r="J14" s="732"/>
      <c r="K14" s="732"/>
      <c r="L14" s="732"/>
      <c r="M14" s="732"/>
    </row>
    <row r="15" spans="2:13" ht="15" customHeight="1">
      <c r="B15" s="712"/>
      <c r="C15" s="712"/>
      <c r="D15" s="729" t="s">
        <v>87</v>
      </c>
      <c r="E15" s="729"/>
      <c r="F15" s="738" t="s">
        <v>88</v>
      </c>
      <c r="G15" s="738"/>
      <c r="H15" s="738"/>
      <c r="I15" s="732" t="s">
        <v>751</v>
      </c>
      <c r="J15" s="732"/>
      <c r="K15" s="732"/>
      <c r="L15" s="732"/>
      <c r="M15" s="732"/>
    </row>
    <row r="16" spans="2:13" ht="13.5" customHeight="1">
      <c r="B16" s="709" t="s">
        <v>89</v>
      </c>
      <c r="C16" s="712"/>
      <c r="D16" s="737"/>
      <c r="E16" s="737"/>
      <c r="F16" s="738" t="s">
        <v>90</v>
      </c>
      <c r="G16" s="738"/>
      <c r="H16" s="738"/>
      <c r="I16" s="732" t="s">
        <v>752</v>
      </c>
      <c r="J16" s="732"/>
      <c r="K16" s="732"/>
      <c r="L16" s="732"/>
      <c r="M16" s="732"/>
    </row>
    <row r="17" spans="2:13" ht="50.25" customHeight="1">
      <c r="B17" s="709"/>
      <c r="C17" s="712"/>
      <c r="D17" s="737"/>
      <c r="E17" s="737"/>
      <c r="F17" s="738" t="s">
        <v>78</v>
      </c>
      <c r="G17" s="738"/>
      <c r="H17" s="738"/>
      <c r="I17" s="732" t="s">
        <v>79</v>
      </c>
      <c r="J17" s="732"/>
      <c r="K17" s="732"/>
      <c r="L17" s="732"/>
      <c r="M17" s="732"/>
    </row>
    <row r="18" spans="2:13" ht="13.5" customHeight="1">
      <c r="B18" s="712"/>
      <c r="C18" s="709" t="s">
        <v>91</v>
      </c>
      <c r="D18" s="737"/>
      <c r="E18" s="737"/>
      <c r="F18" s="738" t="s">
        <v>92</v>
      </c>
      <c r="G18" s="738"/>
      <c r="H18" s="738"/>
      <c r="I18" s="732" t="s">
        <v>752</v>
      </c>
      <c r="J18" s="732"/>
      <c r="K18" s="732"/>
      <c r="L18" s="732"/>
      <c r="M18" s="732"/>
    </row>
    <row r="19" spans="2:13" ht="51" customHeight="1">
      <c r="B19" s="712"/>
      <c r="C19" s="709"/>
      <c r="D19" s="737"/>
      <c r="E19" s="737"/>
      <c r="F19" s="738" t="s">
        <v>78</v>
      </c>
      <c r="G19" s="738"/>
      <c r="H19" s="738"/>
      <c r="I19" s="732" t="s">
        <v>79</v>
      </c>
      <c r="J19" s="732"/>
      <c r="K19" s="732"/>
      <c r="L19" s="732"/>
      <c r="M19" s="732"/>
    </row>
    <row r="20" spans="2:13" ht="43.5" customHeight="1">
      <c r="B20" s="712"/>
      <c r="C20" s="712"/>
      <c r="D20" s="729" t="s">
        <v>93</v>
      </c>
      <c r="E20" s="729"/>
      <c r="F20" s="738" t="s">
        <v>94</v>
      </c>
      <c r="G20" s="738"/>
      <c r="H20" s="738"/>
      <c r="I20" s="732" t="s">
        <v>752</v>
      </c>
      <c r="J20" s="732"/>
      <c r="K20" s="732"/>
      <c r="L20" s="732"/>
      <c r="M20" s="732"/>
    </row>
    <row r="21" spans="2:13" ht="13.5" customHeight="1">
      <c r="B21" s="709" t="s">
        <v>95</v>
      </c>
      <c r="C21" s="712"/>
      <c r="D21" s="737"/>
      <c r="E21" s="737"/>
      <c r="F21" s="738" t="s">
        <v>96</v>
      </c>
      <c r="G21" s="738"/>
      <c r="H21" s="738"/>
      <c r="I21" s="732" t="s">
        <v>543</v>
      </c>
      <c r="J21" s="732"/>
      <c r="K21" s="732"/>
      <c r="L21" s="732"/>
      <c r="M21" s="732"/>
    </row>
    <row r="22" spans="2:13" ht="49.5" customHeight="1">
      <c r="B22" s="709"/>
      <c r="C22" s="712"/>
      <c r="D22" s="737"/>
      <c r="E22" s="737"/>
      <c r="F22" s="738" t="s">
        <v>78</v>
      </c>
      <c r="G22" s="738"/>
      <c r="H22" s="738"/>
      <c r="I22" s="732" t="s">
        <v>79</v>
      </c>
      <c r="J22" s="732"/>
      <c r="K22" s="732"/>
      <c r="L22" s="732"/>
      <c r="M22" s="732"/>
    </row>
    <row r="23" spans="2:13" ht="13.5" customHeight="1">
      <c r="B23" s="712"/>
      <c r="C23" s="709" t="s">
        <v>97</v>
      </c>
      <c r="D23" s="737"/>
      <c r="E23" s="737"/>
      <c r="F23" s="738" t="s">
        <v>98</v>
      </c>
      <c r="G23" s="738"/>
      <c r="H23" s="738"/>
      <c r="I23" s="732" t="s">
        <v>543</v>
      </c>
      <c r="J23" s="732"/>
      <c r="K23" s="732"/>
      <c r="L23" s="732"/>
      <c r="M23" s="732"/>
    </row>
    <row r="24" spans="2:13" ht="50.25" customHeight="1">
      <c r="B24" s="712"/>
      <c r="C24" s="709"/>
      <c r="D24" s="737"/>
      <c r="E24" s="737"/>
      <c r="F24" s="738" t="s">
        <v>78</v>
      </c>
      <c r="G24" s="738"/>
      <c r="H24" s="738"/>
      <c r="I24" s="732" t="s">
        <v>79</v>
      </c>
      <c r="J24" s="732"/>
      <c r="K24" s="732"/>
      <c r="L24" s="732"/>
      <c r="M24" s="732"/>
    </row>
    <row r="25" spans="2:13" ht="34.5" customHeight="1">
      <c r="B25" s="712"/>
      <c r="C25" s="712"/>
      <c r="D25" s="729" t="s">
        <v>99</v>
      </c>
      <c r="E25" s="729"/>
      <c r="F25" s="738" t="s">
        <v>753</v>
      </c>
      <c r="G25" s="738"/>
      <c r="H25" s="738"/>
      <c r="I25" s="732" t="s">
        <v>544</v>
      </c>
      <c r="J25" s="732"/>
      <c r="K25" s="732"/>
      <c r="L25" s="732"/>
      <c r="M25" s="732"/>
    </row>
    <row r="26" spans="2:13" ht="15" customHeight="1">
      <c r="B26" s="712"/>
      <c r="C26" s="712"/>
      <c r="D26" s="729" t="s">
        <v>100</v>
      </c>
      <c r="E26" s="729"/>
      <c r="F26" s="738" t="s">
        <v>101</v>
      </c>
      <c r="G26" s="738"/>
      <c r="H26" s="738"/>
      <c r="I26" s="732" t="s">
        <v>102</v>
      </c>
      <c r="J26" s="732"/>
      <c r="K26" s="732"/>
      <c r="L26" s="732"/>
      <c r="M26" s="732"/>
    </row>
    <row r="27" spans="2:13" ht="54" customHeight="1">
      <c r="B27" s="712"/>
      <c r="C27" s="712"/>
      <c r="D27" s="729" t="s">
        <v>81</v>
      </c>
      <c r="E27" s="729"/>
      <c r="F27" s="738" t="s">
        <v>82</v>
      </c>
      <c r="G27" s="738"/>
      <c r="H27" s="738"/>
      <c r="I27" s="732" t="s">
        <v>149</v>
      </c>
      <c r="J27" s="732"/>
      <c r="K27" s="732"/>
      <c r="L27" s="732"/>
      <c r="M27" s="732"/>
    </row>
    <row r="28" spans="2:13" ht="15" customHeight="1">
      <c r="B28" s="712"/>
      <c r="C28" s="712"/>
      <c r="D28" s="729" t="s">
        <v>103</v>
      </c>
      <c r="E28" s="729"/>
      <c r="F28" s="738" t="s">
        <v>104</v>
      </c>
      <c r="G28" s="738"/>
      <c r="H28" s="738"/>
      <c r="I28" s="732" t="s">
        <v>154</v>
      </c>
      <c r="J28" s="732"/>
      <c r="K28" s="732"/>
      <c r="L28" s="732"/>
      <c r="M28" s="732"/>
    </row>
    <row r="29" spans="2:13" ht="13.5" customHeight="1">
      <c r="B29" s="709" t="s">
        <v>105</v>
      </c>
      <c r="C29" s="712"/>
      <c r="D29" s="737"/>
      <c r="E29" s="737"/>
      <c r="F29" s="738" t="s">
        <v>106</v>
      </c>
      <c r="G29" s="738"/>
      <c r="H29" s="738"/>
      <c r="I29" s="732" t="s">
        <v>754</v>
      </c>
      <c r="J29" s="732"/>
      <c r="K29" s="732"/>
      <c r="L29" s="732"/>
      <c r="M29" s="732"/>
    </row>
    <row r="30" spans="2:13" ht="52.5" customHeight="1">
      <c r="B30" s="709"/>
      <c r="C30" s="712"/>
      <c r="D30" s="737"/>
      <c r="E30" s="737"/>
      <c r="F30" s="738" t="s">
        <v>78</v>
      </c>
      <c r="G30" s="738"/>
      <c r="H30" s="738"/>
      <c r="I30" s="732" t="s">
        <v>79</v>
      </c>
      <c r="J30" s="732"/>
      <c r="K30" s="732"/>
      <c r="L30" s="732"/>
      <c r="M30" s="732"/>
    </row>
    <row r="31" spans="2:13" ht="13.5" customHeight="1">
      <c r="B31" s="712"/>
      <c r="C31" s="709" t="s">
        <v>107</v>
      </c>
      <c r="D31" s="737"/>
      <c r="E31" s="737"/>
      <c r="F31" s="738" t="s">
        <v>108</v>
      </c>
      <c r="G31" s="738"/>
      <c r="H31" s="738"/>
      <c r="I31" s="732" t="s">
        <v>755</v>
      </c>
      <c r="J31" s="732"/>
      <c r="K31" s="732"/>
      <c r="L31" s="732"/>
      <c r="M31" s="732"/>
    </row>
    <row r="32" spans="2:13" ht="48.75" customHeight="1">
      <c r="B32" s="712"/>
      <c r="C32" s="709"/>
      <c r="D32" s="737"/>
      <c r="E32" s="737"/>
      <c r="F32" s="738" t="s">
        <v>78</v>
      </c>
      <c r="G32" s="738"/>
      <c r="H32" s="738"/>
      <c r="I32" s="732" t="s">
        <v>79</v>
      </c>
      <c r="J32" s="732"/>
      <c r="K32" s="732"/>
      <c r="L32" s="732"/>
      <c r="M32" s="732"/>
    </row>
    <row r="33" spans="2:13" ht="52.5" customHeight="1">
      <c r="B33" s="712"/>
      <c r="C33" s="712"/>
      <c r="D33" s="729" t="s">
        <v>109</v>
      </c>
      <c r="E33" s="729"/>
      <c r="F33" s="738" t="s">
        <v>110</v>
      </c>
      <c r="G33" s="738"/>
      <c r="H33" s="738"/>
      <c r="I33" s="732" t="s">
        <v>755</v>
      </c>
      <c r="J33" s="732"/>
      <c r="K33" s="732"/>
      <c r="L33" s="732"/>
      <c r="M33" s="732"/>
    </row>
    <row r="34" spans="2:13" ht="13.5" customHeight="1">
      <c r="B34" s="712"/>
      <c r="C34" s="709" t="s">
        <v>111</v>
      </c>
      <c r="D34" s="737"/>
      <c r="E34" s="737"/>
      <c r="F34" s="738" t="s">
        <v>545</v>
      </c>
      <c r="G34" s="738"/>
      <c r="H34" s="738"/>
      <c r="I34" s="732" t="s">
        <v>756</v>
      </c>
      <c r="J34" s="732"/>
      <c r="K34" s="732"/>
      <c r="L34" s="732"/>
      <c r="M34" s="732"/>
    </row>
    <row r="35" spans="2:13" ht="51" customHeight="1">
      <c r="B35" s="712"/>
      <c r="C35" s="709"/>
      <c r="D35" s="737"/>
      <c r="E35" s="737"/>
      <c r="F35" s="738" t="s">
        <v>78</v>
      </c>
      <c r="G35" s="738"/>
      <c r="H35" s="738"/>
      <c r="I35" s="732" t="s">
        <v>79</v>
      </c>
      <c r="J35" s="732"/>
      <c r="K35" s="732"/>
      <c r="L35" s="732"/>
      <c r="M35" s="732"/>
    </row>
    <row r="36" spans="2:13" ht="15" customHeight="1">
      <c r="B36" s="712"/>
      <c r="C36" s="712"/>
      <c r="D36" s="729" t="s">
        <v>103</v>
      </c>
      <c r="E36" s="729"/>
      <c r="F36" s="738" t="s">
        <v>104</v>
      </c>
      <c r="G36" s="738"/>
      <c r="H36" s="738"/>
      <c r="I36" s="732" t="s">
        <v>154</v>
      </c>
      <c r="J36" s="732"/>
      <c r="K36" s="732"/>
      <c r="L36" s="732"/>
      <c r="M36" s="732"/>
    </row>
    <row r="37" spans="2:13" ht="15" customHeight="1">
      <c r="B37" s="712"/>
      <c r="C37" s="712"/>
      <c r="D37" s="729" t="s">
        <v>87</v>
      </c>
      <c r="E37" s="729"/>
      <c r="F37" s="738" t="s">
        <v>88</v>
      </c>
      <c r="G37" s="738"/>
      <c r="H37" s="738"/>
      <c r="I37" s="732" t="s">
        <v>757</v>
      </c>
      <c r="J37" s="732"/>
      <c r="K37" s="732"/>
      <c r="L37" s="732"/>
      <c r="M37" s="732"/>
    </row>
    <row r="38" spans="2:13" ht="29.25" customHeight="1">
      <c r="B38" s="709" t="s">
        <v>618</v>
      </c>
      <c r="C38" s="712"/>
      <c r="D38" s="737"/>
      <c r="E38" s="737"/>
      <c r="F38" s="738" t="s">
        <v>113</v>
      </c>
      <c r="G38" s="738"/>
      <c r="H38" s="738"/>
      <c r="I38" s="732" t="s">
        <v>758</v>
      </c>
      <c r="J38" s="732"/>
      <c r="K38" s="732"/>
      <c r="L38" s="732"/>
      <c r="M38" s="732"/>
    </row>
    <row r="39" spans="2:13" ht="48" customHeight="1">
      <c r="B39" s="709"/>
      <c r="C39" s="712"/>
      <c r="D39" s="737"/>
      <c r="E39" s="737"/>
      <c r="F39" s="738" t="s">
        <v>78</v>
      </c>
      <c r="G39" s="738"/>
      <c r="H39" s="738"/>
      <c r="I39" s="732" t="s">
        <v>79</v>
      </c>
      <c r="J39" s="732"/>
      <c r="K39" s="732"/>
      <c r="L39" s="732"/>
      <c r="M39" s="732"/>
    </row>
    <row r="40" spans="2:13" ht="27" customHeight="1">
      <c r="B40" s="712"/>
      <c r="C40" s="709" t="s">
        <v>617</v>
      </c>
      <c r="D40" s="737"/>
      <c r="E40" s="737"/>
      <c r="F40" s="738" t="s">
        <v>114</v>
      </c>
      <c r="G40" s="738"/>
      <c r="H40" s="738"/>
      <c r="I40" s="732" t="s">
        <v>758</v>
      </c>
      <c r="J40" s="732"/>
      <c r="K40" s="732"/>
      <c r="L40" s="732"/>
      <c r="M40" s="732"/>
    </row>
    <row r="41" spans="2:13" ht="51" customHeight="1">
      <c r="B41" s="712"/>
      <c r="C41" s="709"/>
      <c r="D41" s="737"/>
      <c r="E41" s="737"/>
      <c r="F41" s="738" t="s">
        <v>78</v>
      </c>
      <c r="G41" s="738"/>
      <c r="H41" s="738"/>
      <c r="I41" s="732" t="s">
        <v>79</v>
      </c>
      <c r="J41" s="732"/>
      <c r="K41" s="732"/>
      <c r="L41" s="732"/>
      <c r="M41" s="732"/>
    </row>
    <row r="42" spans="2:13" ht="51.75" customHeight="1">
      <c r="B42" s="712"/>
      <c r="C42" s="712"/>
      <c r="D42" s="729" t="s">
        <v>109</v>
      </c>
      <c r="E42" s="729"/>
      <c r="F42" s="738" t="s">
        <v>110</v>
      </c>
      <c r="G42" s="738"/>
      <c r="H42" s="738"/>
      <c r="I42" s="732" t="s">
        <v>758</v>
      </c>
      <c r="J42" s="732"/>
      <c r="K42" s="732"/>
      <c r="L42" s="732"/>
      <c r="M42" s="732"/>
    </row>
    <row r="43" spans="2:13" ht="13.5" customHeight="1">
      <c r="B43" s="709" t="s">
        <v>115</v>
      </c>
      <c r="C43" s="712"/>
      <c r="D43" s="737"/>
      <c r="E43" s="737"/>
      <c r="F43" s="738" t="s">
        <v>116</v>
      </c>
      <c r="G43" s="738"/>
      <c r="H43" s="738"/>
      <c r="I43" s="732" t="s">
        <v>117</v>
      </c>
      <c r="J43" s="732"/>
      <c r="K43" s="732"/>
      <c r="L43" s="732"/>
      <c r="M43" s="732"/>
    </row>
    <row r="44" spans="2:13" ht="48" customHeight="1">
      <c r="B44" s="709"/>
      <c r="C44" s="712"/>
      <c r="D44" s="737"/>
      <c r="E44" s="737"/>
      <c r="F44" s="738" t="s">
        <v>78</v>
      </c>
      <c r="G44" s="738"/>
      <c r="H44" s="738"/>
      <c r="I44" s="732" t="s">
        <v>79</v>
      </c>
      <c r="J44" s="732"/>
      <c r="K44" s="732"/>
      <c r="L44" s="732"/>
      <c r="M44" s="732"/>
    </row>
    <row r="45" spans="2:13" ht="13.5" customHeight="1">
      <c r="B45" s="712"/>
      <c r="C45" s="709" t="s">
        <v>118</v>
      </c>
      <c r="D45" s="737"/>
      <c r="E45" s="737"/>
      <c r="F45" s="738" t="s">
        <v>119</v>
      </c>
      <c r="G45" s="738"/>
      <c r="H45" s="738"/>
      <c r="I45" s="732" t="s">
        <v>117</v>
      </c>
      <c r="J45" s="732"/>
      <c r="K45" s="732"/>
      <c r="L45" s="732"/>
      <c r="M45" s="732"/>
    </row>
    <row r="46" spans="2:13" ht="51" customHeight="1">
      <c r="B46" s="712"/>
      <c r="C46" s="709"/>
      <c r="D46" s="737"/>
      <c r="E46" s="737"/>
      <c r="F46" s="738" t="s">
        <v>78</v>
      </c>
      <c r="G46" s="738"/>
      <c r="H46" s="738"/>
      <c r="I46" s="732" t="s">
        <v>79</v>
      </c>
      <c r="J46" s="732"/>
      <c r="K46" s="732"/>
      <c r="L46" s="732"/>
      <c r="M46" s="732"/>
    </row>
    <row r="47" spans="2:13" ht="52.5" customHeight="1">
      <c r="B47" s="712"/>
      <c r="C47" s="712"/>
      <c r="D47" s="729" t="s">
        <v>109</v>
      </c>
      <c r="E47" s="729"/>
      <c r="F47" s="738" t="s">
        <v>110</v>
      </c>
      <c r="G47" s="738"/>
      <c r="H47" s="738"/>
      <c r="I47" s="732" t="s">
        <v>117</v>
      </c>
      <c r="J47" s="732"/>
      <c r="K47" s="732"/>
      <c r="L47" s="732"/>
      <c r="M47" s="732"/>
    </row>
    <row r="48" spans="2:13" ht="18.75" customHeight="1">
      <c r="B48" s="709" t="s">
        <v>120</v>
      </c>
      <c r="C48" s="712"/>
      <c r="D48" s="737"/>
      <c r="E48" s="737"/>
      <c r="F48" s="738" t="s">
        <v>121</v>
      </c>
      <c r="G48" s="738"/>
      <c r="H48" s="738"/>
      <c r="I48" s="732" t="s">
        <v>112</v>
      </c>
      <c r="J48" s="732"/>
      <c r="K48" s="732"/>
      <c r="L48" s="732"/>
      <c r="M48" s="732"/>
    </row>
    <row r="49" spans="2:13" ht="51" customHeight="1">
      <c r="B49" s="709"/>
      <c r="C49" s="712"/>
      <c r="D49" s="737"/>
      <c r="E49" s="737"/>
      <c r="F49" s="738" t="s">
        <v>78</v>
      </c>
      <c r="G49" s="738"/>
      <c r="H49" s="738"/>
      <c r="I49" s="732" t="s">
        <v>79</v>
      </c>
      <c r="J49" s="732"/>
      <c r="K49" s="732"/>
      <c r="L49" s="732"/>
      <c r="M49" s="732"/>
    </row>
    <row r="50" spans="2:13" ht="13.5" customHeight="1">
      <c r="B50" s="712"/>
      <c r="C50" s="709" t="s">
        <v>122</v>
      </c>
      <c r="D50" s="737"/>
      <c r="E50" s="737"/>
      <c r="F50" s="738" t="s">
        <v>123</v>
      </c>
      <c r="G50" s="738"/>
      <c r="H50" s="738"/>
      <c r="I50" s="732" t="s">
        <v>112</v>
      </c>
      <c r="J50" s="732"/>
      <c r="K50" s="732"/>
      <c r="L50" s="732"/>
      <c r="M50" s="732"/>
    </row>
    <row r="51" spans="2:13" ht="51.75" customHeight="1">
      <c r="B51" s="712"/>
      <c r="C51" s="709"/>
      <c r="D51" s="737"/>
      <c r="E51" s="737"/>
      <c r="F51" s="738" t="s">
        <v>78</v>
      </c>
      <c r="G51" s="738"/>
      <c r="H51" s="738"/>
      <c r="I51" s="732" t="s">
        <v>79</v>
      </c>
      <c r="J51" s="732"/>
      <c r="K51" s="732"/>
      <c r="L51" s="732"/>
      <c r="M51" s="732"/>
    </row>
    <row r="52" spans="2:13" ht="51" customHeight="1">
      <c r="B52" s="712"/>
      <c r="C52" s="712"/>
      <c r="D52" s="729" t="s">
        <v>109</v>
      </c>
      <c r="E52" s="729"/>
      <c r="F52" s="738" t="s">
        <v>110</v>
      </c>
      <c r="G52" s="738"/>
      <c r="H52" s="738"/>
      <c r="I52" s="732" t="s">
        <v>112</v>
      </c>
      <c r="J52" s="732"/>
      <c r="K52" s="732"/>
      <c r="L52" s="732"/>
      <c r="M52" s="732"/>
    </row>
    <row r="53" spans="2:13" ht="38.25" customHeight="1">
      <c r="B53" s="709" t="s">
        <v>124</v>
      </c>
      <c r="C53" s="712"/>
      <c r="D53" s="737"/>
      <c r="E53" s="737"/>
      <c r="F53" s="738" t="s">
        <v>125</v>
      </c>
      <c r="G53" s="738"/>
      <c r="H53" s="738"/>
      <c r="I53" s="732" t="s">
        <v>759</v>
      </c>
      <c r="J53" s="732"/>
      <c r="K53" s="732"/>
      <c r="L53" s="732"/>
      <c r="M53" s="732"/>
    </row>
    <row r="54" spans="2:13" ht="51" customHeight="1">
      <c r="B54" s="709"/>
      <c r="C54" s="712"/>
      <c r="D54" s="737"/>
      <c r="E54" s="737"/>
      <c r="F54" s="738" t="s">
        <v>78</v>
      </c>
      <c r="G54" s="738"/>
      <c r="H54" s="738"/>
      <c r="I54" s="732" t="s">
        <v>79</v>
      </c>
      <c r="J54" s="732"/>
      <c r="K54" s="732"/>
      <c r="L54" s="732"/>
      <c r="M54" s="732"/>
    </row>
    <row r="55" spans="2:13" ht="18.75" customHeight="1">
      <c r="B55" s="712"/>
      <c r="C55" s="709" t="s">
        <v>126</v>
      </c>
      <c r="D55" s="737"/>
      <c r="E55" s="737"/>
      <c r="F55" s="738" t="s">
        <v>127</v>
      </c>
      <c r="G55" s="738"/>
      <c r="H55" s="738"/>
      <c r="I55" s="732" t="s">
        <v>128</v>
      </c>
      <c r="J55" s="732"/>
      <c r="K55" s="732"/>
      <c r="L55" s="732"/>
      <c r="M55" s="732"/>
    </row>
    <row r="56" spans="2:13" ht="49.5" customHeight="1">
      <c r="B56" s="712"/>
      <c r="C56" s="709"/>
      <c r="D56" s="737"/>
      <c r="E56" s="737"/>
      <c r="F56" s="738" t="s">
        <v>78</v>
      </c>
      <c r="G56" s="738"/>
      <c r="H56" s="738"/>
      <c r="I56" s="732" t="s">
        <v>79</v>
      </c>
      <c r="J56" s="732"/>
      <c r="K56" s="732"/>
      <c r="L56" s="732"/>
      <c r="M56" s="732"/>
    </row>
    <row r="57" spans="2:13" ht="25.5" customHeight="1">
      <c r="B57" s="712"/>
      <c r="C57" s="712"/>
      <c r="D57" s="729" t="s">
        <v>129</v>
      </c>
      <c r="E57" s="729"/>
      <c r="F57" s="738" t="s">
        <v>130</v>
      </c>
      <c r="G57" s="738"/>
      <c r="H57" s="738"/>
      <c r="I57" s="732" t="s">
        <v>128</v>
      </c>
      <c r="J57" s="732"/>
      <c r="K57" s="732"/>
      <c r="L57" s="732"/>
      <c r="M57" s="732"/>
    </row>
    <row r="58" spans="2:13" ht="38.25" customHeight="1">
      <c r="B58" s="712"/>
      <c r="C58" s="709" t="s">
        <v>131</v>
      </c>
      <c r="D58" s="737"/>
      <c r="E58" s="737"/>
      <c r="F58" s="738" t="s">
        <v>132</v>
      </c>
      <c r="G58" s="738"/>
      <c r="H58" s="738"/>
      <c r="I58" s="732" t="s">
        <v>760</v>
      </c>
      <c r="J58" s="732"/>
      <c r="K58" s="732"/>
      <c r="L58" s="732"/>
      <c r="M58" s="732"/>
    </row>
    <row r="59" spans="2:13" ht="51" customHeight="1">
      <c r="B59" s="712"/>
      <c r="C59" s="709"/>
      <c r="D59" s="737"/>
      <c r="E59" s="737"/>
      <c r="F59" s="738" t="s">
        <v>78</v>
      </c>
      <c r="G59" s="738"/>
      <c r="H59" s="738"/>
      <c r="I59" s="732" t="s">
        <v>79</v>
      </c>
      <c r="J59" s="732"/>
      <c r="K59" s="732"/>
      <c r="L59" s="732"/>
      <c r="M59" s="732"/>
    </row>
    <row r="60" spans="2:13" ht="15" customHeight="1">
      <c r="B60" s="712"/>
      <c r="C60" s="712"/>
      <c r="D60" s="729" t="s">
        <v>133</v>
      </c>
      <c r="E60" s="729"/>
      <c r="F60" s="738" t="s">
        <v>134</v>
      </c>
      <c r="G60" s="738"/>
      <c r="H60" s="738"/>
      <c r="I60" s="732" t="s">
        <v>761</v>
      </c>
      <c r="J60" s="732"/>
      <c r="K60" s="732"/>
      <c r="L60" s="732"/>
      <c r="M60" s="732"/>
    </row>
    <row r="61" spans="2:13" ht="15" customHeight="1">
      <c r="B61" s="712"/>
      <c r="C61" s="712"/>
      <c r="D61" s="729" t="s">
        <v>135</v>
      </c>
      <c r="E61" s="729"/>
      <c r="F61" s="738" t="s">
        <v>136</v>
      </c>
      <c r="G61" s="738"/>
      <c r="H61" s="738"/>
      <c r="I61" s="732" t="s">
        <v>762</v>
      </c>
      <c r="J61" s="732"/>
      <c r="K61" s="732"/>
      <c r="L61" s="732"/>
      <c r="M61" s="732"/>
    </row>
    <row r="62" spans="2:13" ht="15" customHeight="1">
      <c r="B62" s="712"/>
      <c r="C62" s="712"/>
      <c r="D62" s="729" t="s">
        <v>137</v>
      </c>
      <c r="E62" s="729"/>
      <c r="F62" s="738" t="s">
        <v>138</v>
      </c>
      <c r="G62" s="738"/>
      <c r="H62" s="738"/>
      <c r="I62" s="732" t="s">
        <v>546</v>
      </c>
      <c r="J62" s="732"/>
      <c r="K62" s="732"/>
      <c r="L62" s="732"/>
      <c r="M62" s="732"/>
    </row>
    <row r="63" spans="2:13" ht="15" customHeight="1">
      <c r="B63" s="712"/>
      <c r="C63" s="712"/>
      <c r="D63" s="729" t="s">
        <v>139</v>
      </c>
      <c r="E63" s="729"/>
      <c r="F63" s="738" t="s">
        <v>140</v>
      </c>
      <c r="G63" s="738"/>
      <c r="H63" s="738"/>
      <c r="I63" s="732" t="s">
        <v>594</v>
      </c>
      <c r="J63" s="732"/>
      <c r="K63" s="732"/>
      <c r="L63" s="732"/>
      <c r="M63" s="732"/>
    </row>
    <row r="64" spans="2:13" ht="15" customHeight="1">
      <c r="B64" s="712"/>
      <c r="C64" s="712"/>
      <c r="D64" s="729" t="s">
        <v>141</v>
      </c>
      <c r="E64" s="729"/>
      <c r="F64" s="738" t="s">
        <v>142</v>
      </c>
      <c r="G64" s="738"/>
      <c r="H64" s="738"/>
      <c r="I64" s="732" t="s">
        <v>149</v>
      </c>
      <c r="J64" s="732"/>
      <c r="K64" s="732"/>
      <c r="L64" s="732"/>
      <c r="M64" s="732"/>
    </row>
    <row r="65" spans="2:13" ht="15" customHeight="1">
      <c r="B65" s="712"/>
      <c r="C65" s="712"/>
      <c r="D65" s="729" t="s">
        <v>100</v>
      </c>
      <c r="E65" s="729"/>
      <c r="F65" s="738" t="s">
        <v>101</v>
      </c>
      <c r="G65" s="738"/>
      <c r="H65" s="738"/>
      <c r="I65" s="732" t="s">
        <v>117</v>
      </c>
      <c r="J65" s="732"/>
      <c r="K65" s="732"/>
      <c r="L65" s="732"/>
      <c r="M65" s="732"/>
    </row>
    <row r="66" spans="2:13" ht="25.5" customHeight="1">
      <c r="B66" s="712"/>
      <c r="C66" s="712"/>
      <c r="D66" s="729" t="s">
        <v>143</v>
      </c>
      <c r="E66" s="729"/>
      <c r="F66" s="738" t="s">
        <v>144</v>
      </c>
      <c r="G66" s="738"/>
      <c r="H66" s="738"/>
      <c r="I66" s="732" t="s">
        <v>112</v>
      </c>
      <c r="J66" s="732"/>
      <c r="K66" s="732"/>
      <c r="L66" s="732"/>
      <c r="M66" s="732"/>
    </row>
    <row r="67" spans="2:13" ht="49.5" customHeight="1">
      <c r="B67" s="712"/>
      <c r="C67" s="709" t="s">
        <v>145</v>
      </c>
      <c r="D67" s="737"/>
      <c r="E67" s="737"/>
      <c r="F67" s="738" t="s">
        <v>146</v>
      </c>
      <c r="G67" s="738"/>
      <c r="H67" s="738"/>
      <c r="I67" s="732" t="s">
        <v>763</v>
      </c>
      <c r="J67" s="732"/>
      <c r="K67" s="732"/>
      <c r="L67" s="732"/>
      <c r="M67" s="732"/>
    </row>
    <row r="68" spans="2:13" ht="48" customHeight="1">
      <c r="B68" s="712"/>
      <c r="C68" s="709"/>
      <c r="D68" s="737"/>
      <c r="E68" s="737"/>
      <c r="F68" s="738" t="s">
        <v>78</v>
      </c>
      <c r="G68" s="738"/>
      <c r="H68" s="738"/>
      <c r="I68" s="732" t="s">
        <v>79</v>
      </c>
      <c r="J68" s="732"/>
      <c r="K68" s="732"/>
      <c r="L68" s="732"/>
      <c r="M68" s="732"/>
    </row>
    <row r="69" spans="2:13" ht="15" customHeight="1">
      <c r="B69" s="712"/>
      <c r="C69" s="712"/>
      <c r="D69" s="729" t="s">
        <v>133</v>
      </c>
      <c r="E69" s="729"/>
      <c r="F69" s="738" t="s">
        <v>134</v>
      </c>
      <c r="G69" s="738"/>
      <c r="H69" s="738"/>
      <c r="I69" s="732" t="s">
        <v>764</v>
      </c>
      <c r="J69" s="732"/>
      <c r="K69" s="732"/>
      <c r="L69" s="732"/>
      <c r="M69" s="732"/>
    </row>
    <row r="70" spans="2:13" ht="15" customHeight="1">
      <c r="B70" s="712"/>
      <c r="C70" s="712"/>
      <c r="D70" s="729" t="s">
        <v>135</v>
      </c>
      <c r="E70" s="729"/>
      <c r="F70" s="738" t="s">
        <v>136</v>
      </c>
      <c r="G70" s="738"/>
      <c r="H70" s="738"/>
      <c r="I70" s="732" t="s">
        <v>765</v>
      </c>
      <c r="J70" s="732"/>
      <c r="K70" s="732"/>
      <c r="L70" s="732"/>
      <c r="M70" s="732"/>
    </row>
    <row r="71" spans="2:13" ht="15" customHeight="1">
      <c r="B71" s="712"/>
      <c r="C71" s="712"/>
      <c r="D71" s="729" t="s">
        <v>137</v>
      </c>
      <c r="E71" s="729"/>
      <c r="F71" s="738" t="s">
        <v>138</v>
      </c>
      <c r="G71" s="738"/>
      <c r="H71" s="738"/>
      <c r="I71" s="732" t="s">
        <v>766</v>
      </c>
      <c r="J71" s="732"/>
      <c r="K71" s="732"/>
      <c r="L71" s="732"/>
      <c r="M71" s="732"/>
    </row>
    <row r="72" spans="2:13" ht="15" customHeight="1">
      <c r="B72" s="712"/>
      <c r="C72" s="712"/>
      <c r="D72" s="729" t="s">
        <v>139</v>
      </c>
      <c r="E72" s="729"/>
      <c r="F72" s="738" t="s">
        <v>140</v>
      </c>
      <c r="G72" s="738"/>
      <c r="H72" s="738"/>
      <c r="I72" s="732" t="s">
        <v>550</v>
      </c>
      <c r="J72" s="732"/>
      <c r="K72" s="732"/>
      <c r="L72" s="732"/>
      <c r="M72" s="732"/>
    </row>
    <row r="73" spans="2:13" ht="15" customHeight="1">
      <c r="B73" s="712"/>
      <c r="C73" s="712"/>
      <c r="D73" s="729" t="s">
        <v>147</v>
      </c>
      <c r="E73" s="729"/>
      <c r="F73" s="738" t="s">
        <v>148</v>
      </c>
      <c r="G73" s="738"/>
      <c r="H73" s="738"/>
      <c r="I73" s="732" t="s">
        <v>767</v>
      </c>
      <c r="J73" s="732"/>
      <c r="K73" s="732"/>
      <c r="L73" s="732"/>
      <c r="M73" s="732"/>
    </row>
    <row r="74" spans="2:13" ht="15" customHeight="1">
      <c r="B74" s="712"/>
      <c r="C74" s="712"/>
      <c r="D74" s="729" t="s">
        <v>150</v>
      </c>
      <c r="E74" s="729"/>
      <c r="F74" s="738" t="s">
        <v>151</v>
      </c>
      <c r="G74" s="738"/>
      <c r="H74" s="738"/>
      <c r="I74" s="732" t="s">
        <v>768</v>
      </c>
      <c r="J74" s="732"/>
      <c r="K74" s="732"/>
      <c r="L74" s="732"/>
      <c r="M74" s="732"/>
    </row>
    <row r="75" spans="2:13" ht="15" customHeight="1">
      <c r="B75" s="712"/>
      <c r="C75" s="712"/>
      <c r="D75" s="729" t="s">
        <v>152</v>
      </c>
      <c r="E75" s="729"/>
      <c r="F75" s="738" t="s">
        <v>153</v>
      </c>
      <c r="G75" s="738"/>
      <c r="H75" s="738"/>
      <c r="I75" s="732" t="s">
        <v>769</v>
      </c>
      <c r="J75" s="732"/>
      <c r="K75" s="732"/>
      <c r="L75" s="732"/>
      <c r="M75" s="732"/>
    </row>
    <row r="76" spans="2:13" ht="15" customHeight="1">
      <c r="B76" s="712"/>
      <c r="C76" s="712"/>
      <c r="D76" s="729" t="s">
        <v>141</v>
      </c>
      <c r="E76" s="729"/>
      <c r="F76" s="738" t="s">
        <v>142</v>
      </c>
      <c r="G76" s="738"/>
      <c r="H76" s="738"/>
      <c r="I76" s="732" t="s">
        <v>770</v>
      </c>
      <c r="J76" s="732"/>
      <c r="K76" s="732"/>
      <c r="L76" s="732"/>
      <c r="M76" s="732"/>
    </row>
    <row r="77" spans="2:13" ht="15" customHeight="1">
      <c r="B77" s="712"/>
      <c r="C77" s="712"/>
      <c r="D77" s="729" t="s">
        <v>100</v>
      </c>
      <c r="E77" s="729"/>
      <c r="F77" s="738" t="s">
        <v>101</v>
      </c>
      <c r="G77" s="738"/>
      <c r="H77" s="738"/>
      <c r="I77" s="732" t="s">
        <v>149</v>
      </c>
      <c r="J77" s="732"/>
      <c r="K77" s="732"/>
      <c r="L77" s="732"/>
      <c r="M77" s="732"/>
    </row>
    <row r="78" spans="2:13" ht="25.5" customHeight="1">
      <c r="B78" s="712"/>
      <c r="C78" s="712"/>
      <c r="D78" s="729" t="s">
        <v>143</v>
      </c>
      <c r="E78" s="729"/>
      <c r="F78" s="738" t="s">
        <v>144</v>
      </c>
      <c r="G78" s="738"/>
      <c r="H78" s="738"/>
      <c r="I78" s="732" t="s">
        <v>546</v>
      </c>
      <c r="J78" s="732"/>
      <c r="K78" s="732"/>
      <c r="L78" s="732"/>
      <c r="M78" s="732"/>
    </row>
    <row r="79" spans="2:13" ht="29.25" customHeight="1">
      <c r="B79" s="712"/>
      <c r="C79" s="709" t="s">
        <v>155</v>
      </c>
      <c r="D79" s="737"/>
      <c r="E79" s="737"/>
      <c r="F79" s="738" t="s">
        <v>156</v>
      </c>
      <c r="G79" s="738"/>
      <c r="H79" s="738"/>
      <c r="I79" s="732" t="s">
        <v>771</v>
      </c>
      <c r="J79" s="732"/>
      <c r="K79" s="732"/>
      <c r="L79" s="732"/>
      <c r="M79" s="732"/>
    </row>
    <row r="80" spans="2:13" ht="50.25" customHeight="1">
      <c r="B80" s="712"/>
      <c r="C80" s="709"/>
      <c r="D80" s="737"/>
      <c r="E80" s="737"/>
      <c r="F80" s="738" t="s">
        <v>78</v>
      </c>
      <c r="G80" s="738"/>
      <c r="H80" s="738"/>
      <c r="I80" s="732" t="s">
        <v>79</v>
      </c>
      <c r="J80" s="732"/>
      <c r="K80" s="732"/>
      <c r="L80" s="732"/>
      <c r="M80" s="732"/>
    </row>
    <row r="81" spans="2:13" ht="15" customHeight="1">
      <c r="B81" s="712"/>
      <c r="C81" s="712"/>
      <c r="D81" s="729" t="s">
        <v>157</v>
      </c>
      <c r="E81" s="729"/>
      <c r="F81" s="738" t="s">
        <v>158</v>
      </c>
      <c r="G81" s="738"/>
      <c r="H81" s="738"/>
      <c r="I81" s="732" t="s">
        <v>159</v>
      </c>
      <c r="J81" s="732"/>
      <c r="K81" s="732"/>
      <c r="L81" s="732"/>
      <c r="M81" s="732"/>
    </row>
    <row r="82" spans="2:13" ht="25.5" customHeight="1">
      <c r="B82" s="712"/>
      <c r="C82" s="712"/>
      <c r="D82" s="729" t="s">
        <v>160</v>
      </c>
      <c r="E82" s="729"/>
      <c r="F82" s="738" t="s">
        <v>161</v>
      </c>
      <c r="G82" s="738"/>
      <c r="H82" s="738"/>
      <c r="I82" s="732" t="s">
        <v>772</v>
      </c>
      <c r="J82" s="732"/>
      <c r="K82" s="732"/>
      <c r="L82" s="732"/>
      <c r="M82" s="732"/>
    </row>
    <row r="83" spans="2:13" ht="42.75" customHeight="1">
      <c r="B83" s="712"/>
      <c r="C83" s="712"/>
      <c r="D83" s="729" t="s">
        <v>548</v>
      </c>
      <c r="E83" s="729"/>
      <c r="F83" s="738" t="s">
        <v>549</v>
      </c>
      <c r="G83" s="738"/>
      <c r="H83" s="738"/>
      <c r="I83" s="732" t="s">
        <v>773</v>
      </c>
      <c r="J83" s="732"/>
      <c r="K83" s="732"/>
      <c r="L83" s="732"/>
      <c r="M83" s="732"/>
    </row>
    <row r="84" spans="2:13" ht="26.25" customHeight="1">
      <c r="B84" s="712"/>
      <c r="C84" s="709" t="s">
        <v>162</v>
      </c>
      <c r="D84" s="737"/>
      <c r="E84" s="737"/>
      <c r="F84" s="738" t="s">
        <v>163</v>
      </c>
      <c r="G84" s="738"/>
      <c r="H84" s="738"/>
      <c r="I84" s="732" t="s">
        <v>774</v>
      </c>
      <c r="J84" s="732"/>
      <c r="K84" s="732"/>
      <c r="L84" s="732"/>
      <c r="M84" s="732"/>
    </row>
    <row r="85" spans="2:13" ht="51.75" customHeight="1">
      <c r="B85" s="712"/>
      <c r="C85" s="709"/>
      <c r="D85" s="737"/>
      <c r="E85" s="737"/>
      <c r="F85" s="738" t="s">
        <v>78</v>
      </c>
      <c r="G85" s="738"/>
      <c r="H85" s="738"/>
      <c r="I85" s="732" t="s">
        <v>79</v>
      </c>
      <c r="J85" s="732"/>
      <c r="K85" s="732"/>
      <c r="L85" s="732"/>
      <c r="M85" s="732"/>
    </row>
    <row r="86" spans="2:13" ht="15" customHeight="1">
      <c r="B86" s="712"/>
      <c r="C86" s="712"/>
      <c r="D86" s="729" t="s">
        <v>164</v>
      </c>
      <c r="E86" s="729"/>
      <c r="F86" s="738" t="s">
        <v>165</v>
      </c>
      <c r="G86" s="738"/>
      <c r="H86" s="738"/>
      <c r="I86" s="732" t="s">
        <v>775</v>
      </c>
      <c r="J86" s="732"/>
      <c r="K86" s="732"/>
      <c r="L86" s="732"/>
      <c r="M86" s="732"/>
    </row>
    <row r="87" spans="2:13" ht="15" customHeight="1">
      <c r="B87" s="888"/>
      <c r="C87" s="888"/>
      <c r="D87" s="889" t="s">
        <v>166</v>
      </c>
      <c r="E87" s="889"/>
      <c r="F87" s="890" t="s">
        <v>167</v>
      </c>
      <c r="G87" s="890"/>
      <c r="H87" s="890"/>
      <c r="I87" s="891" t="s">
        <v>547</v>
      </c>
      <c r="J87" s="891"/>
      <c r="K87" s="891"/>
      <c r="L87" s="891"/>
      <c r="M87" s="891"/>
    </row>
    <row r="88" spans="2:13" ht="13.5" customHeight="1">
      <c r="B88" s="883" t="s">
        <v>168</v>
      </c>
      <c r="C88" s="884"/>
      <c r="D88" s="885"/>
      <c r="E88" s="885"/>
      <c r="F88" s="886" t="s">
        <v>169</v>
      </c>
      <c r="G88" s="886"/>
      <c r="H88" s="886"/>
      <c r="I88" s="887" t="s">
        <v>776</v>
      </c>
      <c r="J88" s="887"/>
      <c r="K88" s="887"/>
      <c r="L88" s="887"/>
      <c r="M88" s="887"/>
    </row>
    <row r="89" spans="2:13" ht="51.75" customHeight="1">
      <c r="B89" s="709"/>
      <c r="C89" s="712"/>
      <c r="D89" s="737"/>
      <c r="E89" s="737"/>
      <c r="F89" s="738" t="s">
        <v>78</v>
      </c>
      <c r="G89" s="738"/>
      <c r="H89" s="738"/>
      <c r="I89" s="732" t="s">
        <v>79</v>
      </c>
      <c r="J89" s="732"/>
      <c r="K89" s="732"/>
      <c r="L89" s="732"/>
      <c r="M89" s="732"/>
    </row>
    <row r="90" spans="2:13" ht="27" customHeight="1">
      <c r="B90" s="712"/>
      <c r="C90" s="709" t="s">
        <v>170</v>
      </c>
      <c r="D90" s="737"/>
      <c r="E90" s="737"/>
      <c r="F90" s="738" t="s">
        <v>171</v>
      </c>
      <c r="G90" s="738"/>
      <c r="H90" s="738"/>
      <c r="I90" s="732" t="s">
        <v>777</v>
      </c>
      <c r="J90" s="732"/>
      <c r="K90" s="732"/>
      <c r="L90" s="732"/>
      <c r="M90" s="732"/>
    </row>
    <row r="91" spans="2:13" ht="49.5" customHeight="1">
      <c r="B91" s="712"/>
      <c r="C91" s="709"/>
      <c r="D91" s="737"/>
      <c r="E91" s="737"/>
      <c r="F91" s="738" t="s">
        <v>78</v>
      </c>
      <c r="G91" s="738"/>
      <c r="H91" s="738"/>
      <c r="I91" s="732" t="s">
        <v>79</v>
      </c>
      <c r="J91" s="732"/>
      <c r="K91" s="732"/>
      <c r="L91" s="732"/>
      <c r="M91" s="732"/>
    </row>
    <row r="92" spans="2:13" ht="15" customHeight="1">
      <c r="B92" s="712"/>
      <c r="C92" s="712"/>
      <c r="D92" s="729" t="s">
        <v>172</v>
      </c>
      <c r="E92" s="729"/>
      <c r="F92" s="738" t="s">
        <v>173</v>
      </c>
      <c r="G92" s="738"/>
      <c r="H92" s="738"/>
      <c r="I92" s="732" t="s">
        <v>777</v>
      </c>
      <c r="J92" s="732"/>
      <c r="K92" s="732"/>
      <c r="L92" s="732"/>
      <c r="M92" s="732"/>
    </row>
    <row r="93" spans="2:13" ht="13.5" customHeight="1">
      <c r="B93" s="712"/>
      <c r="C93" s="709" t="s">
        <v>174</v>
      </c>
      <c r="D93" s="737"/>
      <c r="E93" s="737"/>
      <c r="F93" s="738" t="s">
        <v>175</v>
      </c>
      <c r="G93" s="738"/>
      <c r="H93" s="738"/>
      <c r="I93" s="732" t="s">
        <v>778</v>
      </c>
      <c r="J93" s="732"/>
      <c r="K93" s="732"/>
      <c r="L93" s="732"/>
      <c r="M93" s="732"/>
    </row>
    <row r="94" spans="2:13" ht="49.5" customHeight="1">
      <c r="B94" s="712"/>
      <c r="C94" s="709"/>
      <c r="D94" s="737"/>
      <c r="E94" s="737"/>
      <c r="F94" s="738" t="s">
        <v>78</v>
      </c>
      <c r="G94" s="738"/>
      <c r="H94" s="738"/>
      <c r="I94" s="732" t="s">
        <v>79</v>
      </c>
      <c r="J94" s="732"/>
      <c r="K94" s="732"/>
      <c r="L94" s="732"/>
      <c r="M94" s="732"/>
    </row>
    <row r="95" spans="2:13" ht="15" customHeight="1">
      <c r="B95" s="712"/>
      <c r="C95" s="712"/>
      <c r="D95" s="729" t="s">
        <v>172</v>
      </c>
      <c r="E95" s="729"/>
      <c r="F95" s="738" t="s">
        <v>173</v>
      </c>
      <c r="G95" s="738"/>
      <c r="H95" s="738"/>
      <c r="I95" s="732" t="s">
        <v>778</v>
      </c>
      <c r="J95" s="732"/>
      <c r="K95" s="732"/>
      <c r="L95" s="732"/>
      <c r="M95" s="732"/>
    </row>
    <row r="96" spans="2:13" ht="13.5" customHeight="1">
      <c r="B96" s="712"/>
      <c r="C96" s="709" t="s">
        <v>176</v>
      </c>
      <c r="D96" s="737"/>
      <c r="E96" s="737"/>
      <c r="F96" s="738" t="s">
        <v>177</v>
      </c>
      <c r="G96" s="738"/>
      <c r="H96" s="738"/>
      <c r="I96" s="732" t="s">
        <v>250</v>
      </c>
      <c r="J96" s="732"/>
      <c r="K96" s="732"/>
      <c r="L96" s="732"/>
      <c r="M96" s="732"/>
    </row>
    <row r="97" spans="2:13" ht="54" customHeight="1">
      <c r="B97" s="712"/>
      <c r="C97" s="709"/>
      <c r="D97" s="737"/>
      <c r="E97" s="737"/>
      <c r="F97" s="738" t="s">
        <v>78</v>
      </c>
      <c r="G97" s="738"/>
      <c r="H97" s="738"/>
      <c r="I97" s="732" t="s">
        <v>79</v>
      </c>
      <c r="J97" s="732"/>
      <c r="K97" s="732"/>
      <c r="L97" s="732"/>
      <c r="M97" s="732"/>
    </row>
    <row r="98" spans="2:13" ht="15" customHeight="1">
      <c r="B98" s="712"/>
      <c r="C98" s="712"/>
      <c r="D98" s="729" t="s">
        <v>87</v>
      </c>
      <c r="E98" s="729"/>
      <c r="F98" s="738" t="s">
        <v>88</v>
      </c>
      <c r="G98" s="738"/>
      <c r="H98" s="738"/>
      <c r="I98" s="732" t="s">
        <v>250</v>
      </c>
      <c r="J98" s="732"/>
      <c r="K98" s="732"/>
      <c r="L98" s="732"/>
      <c r="M98" s="732"/>
    </row>
    <row r="99" spans="2:13" ht="13.5" customHeight="1">
      <c r="B99" s="709" t="s">
        <v>178</v>
      </c>
      <c r="C99" s="712"/>
      <c r="D99" s="737"/>
      <c r="E99" s="737"/>
      <c r="F99" s="738" t="s">
        <v>179</v>
      </c>
      <c r="G99" s="738"/>
      <c r="H99" s="738"/>
      <c r="I99" s="732" t="s">
        <v>767</v>
      </c>
      <c r="J99" s="732"/>
      <c r="K99" s="732"/>
      <c r="L99" s="732"/>
      <c r="M99" s="732"/>
    </row>
    <row r="100" spans="2:13" ht="48.75" customHeight="1">
      <c r="B100" s="709"/>
      <c r="C100" s="712"/>
      <c r="D100" s="737"/>
      <c r="E100" s="737"/>
      <c r="F100" s="738" t="s">
        <v>78</v>
      </c>
      <c r="G100" s="738"/>
      <c r="H100" s="738"/>
      <c r="I100" s="732" t="s">
        <v>79</v>
      </c>
      <c r="J100" s="732"/>
      <c r="K100" s="732"/>
      <c r="L100" s="732"/>
      <c r="M100" s="732"/>
    </row>
    <row r="101" spans="2:13" ht="13.5" customHeight="1">
      <c r="B101" s="712"/>
      <c r="C101" s="709" t="s">
        <v>180</v>
      </c>
      <c r="D101" s="737"/>
      <c r="E101" s="737"/>
      <c r="F101" s="738" t="s">
        <v>181</v>
      </c>
      <c r="G101" s="738"/>
      <c r="H101" s="738"/>
      <c r="I101" s="732" t="s">
        <v>128</v>
      </c>
      <c r="J101" s="732"/>
      <c r="K101" s="732"/>
      <c r="L101" s="732"/>
      <c r="M101" s="732"/>
    </row>
    <row r="102" spans="2:13" ht="50.25" customHeight="1">
      <c r="B102" s="712"/>
      <c r="C102" s="709"/>
      <c r="D102" s="737"/>
      <c r="E102" s="737"/>
      <c r="F102" s="738" t="s">
        <v>78</v>
      </c>
      <c r="G102" s="738"/>
      <c r="H102" s="738"/>
      <c r="I102" s="732" t="s">
        <v>79</v>
      </c>
      <c r="J102" s="732"/>
      <c r="K102" s="732"/>
      <c r="L102" s="732"/>
      <c r="M102" s="732"/>
    </row>
    <row r="103" spans="2:13" ht="15" customHeight="1">
      <c r="B103" s="712"/>
      <c r="C103" s="712"/>
      <c r="D103" s="729" t="s">
        <v>87</v>
      </c>
      <c r="E103" s="729"/>
      <c r="F103" s="738" t="s">
        <v>88</v>
      </c>
      <c r="G103" s="738"/>
      <c r="H103" s="738"/>
      <c r="I103" s="732" t="s">
        <v>128</v>
      </c>
      <c r="J103" s="732"/>
      <c r="K103" s="732"/>
      <c r="L103" s="732"/>
      <c r="M103" s="732"/>
    </row>
    <row r="104" spans="2:13" ht="13.5" customHeight="1">
      <c r="B104" s="712"/>
      <c r="C104" s="709" t="s">
        <v>182</v>
      </c>
      <c r="D104" s="737"/>
      <c r="E104" s="737"/>
      <c r="F104" s="738" t="s">
        <v>183</v>
      </c>
      <c r="G104" s="738"/>
      <c r="H104" s="738"/>
      <c r="I104" s="732" t="s">
        <v>779</v>
      </c>
      <c r="J104" s="732"/>
      <c r="K104" s="732"/>
      <c r="L104" s="732"/>
      <c r="M104" s="732"/>
    </row>
    <row r="105" spans="2:13" ht="51" customHeight="1">
      <c r="B105" s="712"/>
      <c r="C105" s="709"/>
      <c r="D105" s="737"/>
      <c r="E105" s="737"/>
      <c r="F105" s="738" t="s">
        <v>78</v>
      </c>
      <c r="G105" s="738"/>
      <c r="H105" s="738"/>
      <c r="I105" s="732" t="s">
        <v>79</v>
      </c>
      <c r="J105" s="732"/>
      <c r="K105" s="732"/>
      <c r="L105" s="732"/>
      <c r="M105" s="732"/>
    </row>
    <row r="106" spans="2:13" ht="43.5" customHeight="1">
      <c r="B106" s="712"/>
      <c r="C106" s="712"/>
      <c r="D106" s="729" t="s">
        <v>184</v>
      </c>
      <c r="E106" s="729"/>
      <c r="F106" s="738" t="s">
        <v>185</v>
      </c>
      <c r="G106" s="738"/>
      <c r="H106" s="738"/>
      <c r="I106" s="732" t="s">
        <v>779</v>
      </c>
      <c r="J106" s="732"/>
      <c r="K106" s="732"/>
      <c r="L106" s="732"/>
      <c r="M106" s="732"/>
    </row>
    <row r="107" spans="2:13" ht="13.5" customHeight="1">
      <c r="B107" s="709" t="s">
        <v>186</v>
      </c>
      <c r="C107" s="712"/>
      <c r="D107" s="737"/>
      <c r="E107" s="737"/>
      <c r="F107" s="738" t="s">
        <v>187</v>
      </c>
      <c r="G107" s="738"/>
      <c r="H107" s="738"/>
      <c r="I107" s="732" t="s">
        <v>780</v>
      </c>
      <c r="J107" s="732"/>
      <c r="K107" s="732"/>
      <c r="L107" s="732"/>
      <c r="M107" s="732"/>
    </row>
    <row r="108" spans="2:13" ht="52.5" customHeight="1">
      <c r="B108" s="709"/>
      <c r="C108" s="712"/>
      <c r="D108" s="737"/>
      <c r="E108" s="737"/>
      <c r="F108" s="738" t="s">
        <v>78</v>
      </c>
      <c r="G108" s="738"/>
      <c r="H108" s="738"/>
      <c r="I108" s="732" t="s">
        <v>79</v>
      </c>
      <c r="J108" s="732"/>
      <c r="K108" s="732"/>
      <c r="L108" s="732"/>
      <c r="M108" s="732"/>
    </row>
    <row r="109" spans="2:13" ht="38.25" customHeight="1">
      <c r="B109" s="712"/>
      <c r="C109" s="709" t="s">
        <v>188</v>
      </c>
      <c r="D109" s="737"/>
      <c r="E109" s="737"/>
      <c r="F109" s="738" t="s">
        <v>615</v>
      </c>
      <c r="G109" s="738"/>
      <c r="H109" s="738"/>
      <c r="I109" s="732" t="s">
        <v>781</v>
      </c>
      <c r="J109" s="732"/>
      <c r="K109" s="732"/>
      <c r="L109" s="732"/>
      <c r="M109" s="732"/>
    </row>
    <row r="110" spans="2:13" ht="51.75" customHeight="1">
      <c r="B110" s="712"/>
      <c r="C110" s="709"/>
      <c r="D110" s="737"/>
      <c r="E110" s="737"/>
      <c r="F110" s="738" t="s">
        <v>78</v>
      </c>
      <c r="G110" s="738"/>
      <c r="H110" s="738"/>
      <c r="I110" s="732" t="s">
        <v>79</v>
      </c>
      <c r="J110" s="732"/>
      <c r="K110" s="732"/>
      <c r="L110" s="732"/>
      <c r="M110" s="732"/>
    </row>
    <row r="111" spans="2:13" ht="48.75" customHeight="1">
      <c r="B111" s="712"/>
      <c r="C111" s="712"/>
      <c r="D111" s="729" t="s">
        <v>109</v>
      </c>
      <c r="E111" s="729"/>
      <c r="F111" s="738" t="s">
        <v>110</v>
      </c>
      <c r="G111" s="738"/>
      <c r="H111" s="738"/>
      <c r="I111" s="732" t="s">
        <v>782</v>
      </c>
      <c r="J111" s="732"/>
      <c r="K111" s="732"/>
      <c r="L111" s="732"/>
      <c r="M111" s="732"/>
    </row>
    <row r="112" spans="2:13" ht="43.5" customHeight="1">
      <c r="B112" s="712"/>
      <c r="C112" s="712"/>
      <c r="D112" s="729" t="s">
        <v>189</v>
      </c>
      <c r="E112" s="729"/>
      <c r="F112" s="738" t="s">
        <v>190</v>
      </c>
      <c r="G112" s="738"/>
      <c r="H112" s="738"/>
      <c r="I112" s="732" t="s">
        <v>149</v>
      </c>
      <c r="J112" s="732"/>
      <c r="K112" s="732"/>
      <c r="L112" s="732"/>
      <c r="M112" s="732"/>
    </row>
    <row r="113" spans="2:13" ht="65.25" customHeight="1">
      <c r="B113" s="712"/>
      <c r="C113" s="709" t="s">
        <v>191</v>
      </c>
      <c r="D113" s="737"/>
      <c r="E113" s="737"/>
      <c r="F113" s="738" t="s">
        <v>192</v>
      </c>
      <c r="G113" s="738"/>
      <c r="H113" s="738"/>
      <c r="I113" s="732" t="s">
        <v>783</v>
      </c>
      <c r="J113" s="732"/>
      <c r="K113" s="732"/>
      <c r="L113" s="732"/>
      <c r="M113" s="732"/>
    </row>
    <row r="114" spans="2:13" ht="50.25" customHeight="1">
      <c r="B114" s="712"/>
      <c r="C114" s="709"/>
      <c r="D114" s="737"/>
      <c r="E114" s="737"/>
      <c r="F114" s="738" t="s">
        <v>78</v>
      </c>
      <c r="G114" s="738"/>
      <c r="H114" s="738"/>
      <c r="I114" s="732" t="s">
        <v>79</v>
      </c>
      <c r="J114" s="732"/>
      <c r="K114" s="732"/>
      <c r="L114" s="732"/>
      <c r="M114" s="732"/>
    </row>
    <row r="115" spans="2:13" ht="50.25" customHeight="1">
      <c r="B115" s="712"/>
      <c r="C115" s="712"/>
      <c r="D115" s="729" t="s">
        <v>109</v>
      </c>
      <c r="E115" s="729"/>
      <c r="F115" s="738" t="s">
        <v>110</v>
      </c>
      <c r="G115" s="738"/>
      <c r="H115" s="738"/>
      <c r="I115" s="732" t="s">
        <v>784</v>
      </c>
      <c r="J115" s="732"/>
      <c r="K115" s="732"/>
      <c r="L115" s="732"/>
      <c r="M115" s="732"/>
    </row>
    <row r="116" spans="2:13" ht="41.25" customHeight="1">
      <c r="B116" s="712"/>
      <c r="C116" s="712"/>
      <c r="D116" s="729" t="s">
        <v>193</v>
      </c>
      <c r="E116" s="729"/>
      <c r="F116" s="738" t="s">
        <v>194</v>
      </c>
      <c r="G116" s="738"/>
      <c r="H116" s="738"/>
      <c r="I116" s="732" t="s">
        <v>785</v>
      </c>
      <c r="J116" s="732"/>
      <c r="K116" s="732"/>
      <c r="L116" s="732"/>
      <c r="M116" s="732"/>
    </row>
    <row r="117" spans="2:13" ht="26.25" customHeight="1">
      <c r="B117" s="712"/>
      <c r="C117" s="709" t="s">
        <v>195</v>
      </c>
      <c r="D117" s="737"/>
      <c r="E117" s="737"/>
      <c r="F117" s="738" t="s">
        <v>196</v>
      </c>
      <c r="G117" s="738"/>
      <c r="H117" s="738"/>
      <c r="I117" s="732" t="s">
        <v>786</v>
      </c>
      <c r="J117" s="732"/>
      <c r="K117" s="732"/>
      <c r="L117" s="732"/>
      <c r="M117" s="732"/>
    </row>
    <row r="118" spans="2:13" ht="53.25" customHeight="1">
      <c r="B118" s="712"/>
      <c r="C118" s="709"/>
      <c r="D118" s="737"/>
      <c r="E118" s="737"/>
      <c r="F118" s="738" t="s">
        <v>78</v>
      </c>
      <c r="G118" s="738"/>
      <c r="H118" s="738"/>
      <c r="I118" s="732" t="s">
        <v>79</v>
      </c>
      <c r="J118" s="732"/>
      <c r="K118" s="732"/>
      <c r="L118" s="732"/>
      <c r="M118" s="732"/>
    </row>
    <row r="119" spans="2:13" ht="43.5" customHeight="1">
      <c r="B119" s="712"/>
      <c r="C119" s="712"/>
      <c r="D119" s="729" t="s">
        <v>193</v>
      </c>
      <c r="E119" s="729"/>
      <c r="F119" s="738" t="s">
        <v>194</v>
      </c>
      <c r="G119" s="738"/>
      <c r="H119" s="738"/>
      <c r="I119" s="732" t="s">
        <v>786</v>
      </c>
      <c r="J119" s="732"/>
      <c r="K119" s="732"/>
      <c r="L119" s="732"/>
      <c r="M119" s="732"/>
    </row>
    <row r="120" spans="2:13" ht="13.5" customHeight="1">
      <c r="B120" s="712"/>
      <c r="C120" s="709" t="s">
        <v>197</v>
      </c>
      <c r="D120" s="737"/>
      <c r="E120" s="737"/>
      <c r="F120" s="738" t="s">
        <v>198</v>
      </c>
      <c r="G120" s="738"/>
      <c r="H120" s="738"/>
      <c r="I120" s="732" t="s">
        <v>787</v>
      </c>
      <c r="J120" s="732"/>
      <c r="K120" s="732"/>
      <c r="L120" s="732"/>
      <c r="M120" s="732"/>
    </row>
    <row r="121" spans="2:13" ht="50.25" customHeight="1">
      <c r="B121" s="712"/>
      <c r="C121" s="709"/>
      <c r="D121" s="737"/>
      <c r="E121" s="737"/>
      <c r="F121" s="738" t="s">
        <v>78</v>
      </c>
      <c r="G121" s="738"/>
      <c r="H121" s="738"/>
      <c r="I121" s="732" t="s">
        <v>79</v>
      </c>
      <c r="J121" s="732"/>
      <c r="K121" s="732"/>
      <c r="L121" s="732"/>
      <c r="M121" s="732"/>
    </row>
    <row r="122" spans="2:13" ht="41.25" customHeight="1">
      <c r="B122" s="712"/>
      <c r="C122" s="712"/>
      <c r="D122" s="729" t="s">
        <v>193</v>
      </c>
      <c r="E122" s="729"/>
      <c r="F122" s="738" t="s">
        <v>194</v>
      </c>
      <c r="G122" s="738"/>
      <c r="H122" s="738"/>
      <c r="I122" s="732" t="s">
        <v>787</v>
      </c>
      <c r="J122" s="732"/>
      <c r="K122" s="732"/>
      <c r="L122" s="732"/>
      <c r="M122" s="732"/>
    </row>
    <row r="123" spans="2:13" ht="13.5" customHeight="1">
      <c r="B123" s="712"/>
      <c r="C123" s="709" t="s">
        <v>199</v>
      </c>
      <c r="D123" s="737"/>
      <c r="E123" s="737"/>
      <c r="F123" s="738" t="s">
        <v>200</v>
      </c>
      <c r="G123" s="738"/>
      <c r="H123" s="738"/>
      <c r="I123" s="732" t="s">
        <v>201</v>
      </c>
      <c r="J123" s="732"/>
      <c r="K123" s="732"/>
      <c r="L123" s="732"/>
      <c r="M123" s="732"/>
    </row>
    <row r="124" spans="2:13" ht="51.75" customHeight="1">
      <c r="B124" s="712"/>
      <c r="C124" s="709"/>
      <c r="D124" s="737"/>
      <c r="E124" s="737"/>
      <c r="F124" s="738" t="s">
        <v>78</v>
      </c>
      <c r="G124" s="738"/>
      <c r="H124" s="738"/>
      <c r="I124" s="732" t="s">
        <v>79</v>
      </c>
      <c r="J124" s="732"/>
      <c r="K124" s="732"/>
      <c r="L124" s="732"/>
      <c r="M124" s="732"/>
    </row>
    <row r="125" spans="2:13" ht="37.5" customHeight="1">
      <c r="B125" s="712"/>
      <c r="C125" s="712"/>
      <c r="D125" s="729" t="s">
        <v>193</v>
      </c>
      <c r="E125" s="729"/>
      <c r="F125" s="738" t="s">
        <v>194</v>
      </c>
      <c r="G125" s="738"/>
      <c r="H125" s="738"/>
      <c r="I125" s="732" t="s">
        <v>201</v>
      </c>
      <c r="J125" s="732"/>
      <c r="K125" s="732"/>
      <c r="L125" s="732"/>
      <c r="M125" s="732"/>
    </row>
    <row r="126" spans="2:13" ht="18.75" customHeight="1">
      <c r="B126" s="712"/>
      <c r="C126" s="709" t="s">
        <v>202</v>
      </c>
      <c r="D126" s="737"/>
      <c r="E126" s="737"/>
      <c r="F126" s="738" t="s">
        <v>203</v>
      </c>
      <c r="G126" s="738"/>
      <c r="H126" s="738"/>
      <c r="I126" s="732" t="s">
        <v>788</v>
      </c>
      <c r="J126" s="732"/>
      <c r="K126" s="732"/>
      <c r="L126" s="732"/>
      <c r="M126" s="732"/>
    </row>
    <row r="127" spans="2:13" ht="53.25" customHeight="1">
      <c r="B127" s="712"/>
      <c r="C127" s="709"/>
      <c r="D127" s="737"/>
      <c r="E127" s="737"/>
      <c r="F127" s="738" t="s">
        <v>78</v>
      </c>
      <c r="G127" s="738"/>
      <c r="H127" s="738"/>
      <c r="I127" s="732" t="s">
        <v>79</v>
      </c>
      <c r="J127" s="732"/>
      <c r="K127" s="732"/>
      <c r="L127" s="732"/>
      <c r="M127" s="732"/>
    </row>
    <row r="128" spans="2:13" ht="15" customHeight="1">
      <c r="B128" s="712"/>
      <c r="C128" s="712"/>
      <c r="D128" s="729" t="s">
        <v>204</v>
      </c>
      <c r="E128" s="729"/>
      <c r="F128" s="738" t="s">
        <v>205</v>
      </c>
      <c r="G128" s="738"/>
      <c r="H128" s="738"/>
      <c r="I128" s="732" t="s">
        <v>788</v>
      </c>
      <c r="J128" s="732"/>
      <c r="K128" s="732"/>
      <c r="L128" s="732"/>
      <c r="M128" s="732"/>
    </row>
    <row r="129" spans="2:13" ht="13.5" customHeight="1">
      <c r="B129" s="712"/>
      <c r="C129" s="709" t="s">
        <v>206</v>
      </c>
      <c r="D129" s="737"/>
      <c r="E129" s="737"/>
      <c r="F129" s="738" t="s">
        <v>80</v>
      </c>
      <c r="G129" s="738"/>
      <c r="H129" s="738"/>
      <c r="I129" s="732" t="s">
        <v>789</v>
      </c>
      <c r="J129" s="732"/>
      <c r="K129" s="732"/>
      <c r="L129" s="732"/>
      <c r="M129" s="732"/>
    </row>
    <row r="130" spans="2:13" ht="49.5" customHeight="1">
      <c r="B130" s="712"/>
      <c r="C130" s="709"/>
      <c r="D130" s="737"/>
      <c r="E130" s="737"/>
      <c r="F130" s="738" t="s">
        <v>78</v>
      </c>
      <c r="G130" s="738"/>
      <c r="H130" s="738"/>
      <c r="I130" s="732" t="s">
        <v>79</v>
      </c>
      <c r="J130" s="732"/>
      <c r="K130" s="732"/>
      <c r="L130" s="732"/>
      <c r="M130" s="732"/>
    </row>
    <row r="131" spans="2:13" ht="39" customHeight="1">
      <c r="B131" s="712"/>
      <c r="C131" s="712"/>
      <c r="D131" s="729" t="s">
        <v>193</v>
      </c>
      <c r="E131" s="729"/>
      <c r="F131" s="738" t="s">
        <v>194</v>
      </c>
      <c r="G131" s="738"/>
      <c r="H131" s="738"/>
      <c r="I131" s="732" t="s">
        <v>789</v>
      </c>
      <c r="J131" s="732"/>
      <c r="K131" s="732"/>
      <c r="L131" s="732"/>
      <c r="M131" s="732"/>
    </row>
    <row r="132" spans="2:13" ht="13.5" customHeight="1">
      <c r="B132" s="709" t="s">
        <v>207</v>
      </c>
      <c r="C132" s="712"/>
      <c r="D132" s="737"/>
      <c r="E132" s="737"/>
      <c r="F132" s="738" t="s">
        <v>208</v>
      </c>
      <c r="G132" s="738"/>
      <c r="H132" s="738"/>
      <c r="I132" s="732" t="s">
        <v>790</v>
      </c>
      <c r="J132" s="732"/>
      <c r="K132" s="732"/>
      <c r="L132" s="732"/>
      <c r="M132" s="732"/>
    </row>
    <row r="133" spans="2:13" ht="50.25" customHeight="1">
      <c r="B133" s="709"/>
      <c r="C133" s="712"/>
      <c r="D133" s="737"/>
      <c r="E133" s="737"/>
      <c r="F133" s="738" t="s">
        <v>78</v>
      </c>
      <c r="G133" s="738"/>
      <c r="H133" s="738"/>
      <c r="I133" s="732" t="s">
        <v>79</v>
      </c>
      <c r="J133" s="732"/>
      <c r="K133" s="732"/>
      <c r="L133" s="732"/>
      <c r="M133" s="732"/>
    </row>
    <row r="134" spans="2:13" ht="29.25" customHeight="1">
      <c r="B134" s="712"/>
      <c r="C134" s="709" t="s">
        <v>210</v>
      </c>
      <c r="D134" s="737"/>
      <c r="E134" s="737"/>
      <c r="F134" s="738" t="s">
        <v>211</v>
      </c>
      <c r="G134" s="738"/>
      <c r="H134" s="738"/>
      <c r="I134" s="732" t="s">
        <v>790</v>
      </c>
      <c r="J134" s="732"/>
      <c r="K134" s="732"/>
      <c r="L134" s="732"/>
      <c r="M134" s="732"/>
    </row>
    <row r="135" spans="2:13" ht="49.5" customHeight="1">
      <c r="B135" s="712"/>
      <c r="C135" s="709"/>
      <c r="D135" s="737"/>
      <c r="E135" s="737"/>
      <c r="F135" s="738" t="s">
        <v>78</v>
      </c>
      <c r="G135" s="738"/>
      <c r="H135" s="738"/>
      <c r="I135" s="732" t="s">
        <v>79</v>
      </c>
      <c r="J135" s="732"/>
      <c r="K135" s="732"/>
      <c r="L135" s="732"/>
      <c r="M135" s="732"/>
    </row>
    <row r="136" spans="2:13" ht="15" customHeight="1">
      <c r="B136" s="712"/>
      <c r="C136" s="712"/>
      <c r="D136" s="729" t="s">
        <v>551</v>
      </c>
      <c r="E136" s="729"/>
      <c r="F136" s="738" t="s">
        <v>552</v>
      </c>
      <c r="G136" s="738"/>
      <c r="H136" s="738"/>
      <c r="I136" s="732" t="s">
        <v>553</v>
      </c>
      <c r="J136" s="732"/>
      <c r="K136" s="732"/>
      <c r="L136" s="732"/>
      <c r="M136" s="732"/>
    </row>
    <row r="137" spans="2:13" ht="15" customHeight="1">
      <c r="B137" s="712"/>
      <c r="C137" s="712"/>
      <c r="D137" s="729" t="s">
        <v>100</v>
      </c>
      <c r="E137" s="729"/>
      <c r="F137" s="738" t="s">
        <v>101</v>
      </c>
      <c r="G137" s="738"/>
      <c r="H137" s="738"/>
      <c r="I137" s="732" t="s">
        <v>128</v>
      </c>
      <c r="J137" s="732"/>
      <c r="K137" s="732"/>
      <c r="L137" s="732"/>
      <c r="M137" s="732"/>
    </row>
    <row r="138" spans="2:13" ht="13.5" customHeight="1">
      <c r="B138" s="728" t="s">
        <v>75</v>
      </c>
      <c r="C138" s="728"/>
      <c r="D138" s="728"/>
      <c r="E138" s="728"/>
      <c r="F138" s="728"/>
      <c r="G138" s="730" t="s">
        <v>212</v>
      </c>
      <c r="H138" s="730"/>
      <c r="I138" s="734" t="s">
        <v>791</v>
      </c>
      <c r="J138" s="734"/>
      <c r="K138" s="734"/>
      <c r="L138" s="734"/>
      <c r="M138" s="734"/>
    </row>
    <row r="139" spans="2:13" ht="51.75" customHeight="1">
      <c r="B139" s="893"/>
      <c r="C139" s="893"/>
      <c r="D139" s="893"/>
      <c r="E139" s="893"/>
      <c r="F139" s="890" t="s">
        <v>78</v>
      </c>
      <c r="G139" s="890"/>
      <c r="H139" s="890"/>
      <c r="I139" s="891" t="s">
        <v>79</v>
      </c>
      <c r="J139" s="891"/>
      <c r="K139" s="891"/>
      <c r="L139" s="891"/>
      <c r="M139" s="891"/>
    </row>
    <row r="140" spans="1:13" ht="16.5" customHeight="1">
      <c r="A140" s="735"/>
      <c r="B140" s="735"/>
      <c r="C140" s="735"/>
      <c r="D140" s="735"/>
      <c r="E140" s="735"/>
      <c r="F140" s="735"/>
      <c r="G140" s="735"/>
      <c r="H140" s="735"/>
      <c r="I140" s="735"/>
      <c r="J140" s="735"/>
      <c r="K140" s="735"/>
      <c r="L140" s="735"/>
      <c r="M140" s="735"/>
    </row>
    <row r="141" spans="2:13" ht="13.5" customHeight="1">
      <c r="B141" s="733" t="s">
        <v>213</v>
      </c>
      <c r="C141" s="733"/>
      <c r="D141" s="733"/>
      <c r="E141" s="733"/>
      <c r="F141" s="733"/>
      <c r="G141" s="733"/>
      <c r="H141" s="733"/>
      <c r="I141" s="733"/>
      <c r="J141" s="733"/>
      <c r="K141" s="733"/>
      <c r="L141" s="733"/>
      <c r="M141" s="733"/>
    </row>
    <row r="142" spans="2:13" ht="13.5" customHeight="1">
      <c r="B142" s="709" t="s">
        <v>76</v>
      </c>
      <c r="C142" s="712"/>
      <c r="D142" s="737"/>
      <c r="E142" s="737"/>
      <c r="F142" s="738" t="s">
        <v>77</v>
      </c>
      <c r="G142" s="738"/>
      <c r="H142" s="738"/>
      <c r="I142" s="732" t="s">
        <v>792</v>
      </c>
      <c r="J142" s="732"/>
      <c r="K142" s="732"/>
      <c r="L142" s="732"/>
      <c r="M142" s="732"/>
    </row>
    <row r="143" spans="2:13" ht="49.5" customHeight="1">
      <c r="B143" s="709"/>
      <c r="C143" s="712"/>
      <c r="D143" s="737"/>
      <c r="E143" s="737"/>
      <c r="F143" s="738" t="s">
        <v>78</v>
      </c>
      <c r="G143" s="738"/>
      <c r="H143" s="738"/>
      <c r="I143" s="732" t="s">
        <v>793</v>
      </c>
      <c r="J143" s="732"/>
      <c r="K143" s="732"/>
      <c r="L143" s="732"/>
      <c r="M143" s="732"/>
    </row>
    <row r="144" spans="2:13" ht="13.5" customHeight="1">
      <c r="B144" s="712"/>
      <c r="C144" s="709" t="s">
        <v>241</v>
      </c>
      <c r="D144" s="737"/>
      <c r="E144" s="737"/>
      <c r="F144" s="738" t="s">
        <v>242</v>
      </c>
      <c r="G144" s="738"/>
      <c r="H144" s="738"/>
      <c r="I144" s="732" t="s">
        <v>793</v>
      </c>
      <c r="J144" s="732"/>
      <c r="K144" s="732"/>
      <c r="L144" s="732"/>
      <c r="M144" s="732"/>
    </row>
    <row r="145" spans="2:13" ht="55.5" customHeight="1">
      <c r="B145" s="712"/>
      <c r="C145" s="709"/>
      <c r="D145" s="737"/>
      <c r="E145" s="737"/>
      <c r="F145" s="738" t="s">
        <v>78</v>
      </c>
      <c r="G145" s="738"/>
      <c r="H145" s="738"/>
      <c r="I145" s="732" t="s">
        <v>793</v>
      </c>
      <c r="J145" s="732"/>
      <c r="K145" s="732"/>
      <c r="L145" s="732"/>
      <c r="M145" s="732"/>
    </row>
    <row r="146" spans="2:13" ht="54" customHeight="1">
      <c r="B146" s="712"/>
      <c r="C146" s="712"/>
      <c r="D146" s="729" t="s">
        <v>219</v>
      </c>
      <c r="E146" s="729"/>
      <c r="F146" s="738" t="s">
        <v>220</v>
      </c>
      <c r="G146" s="738"/>
      <c r="H146" s="738"/>
      <c r="I146" s="732" t="s">
        <v>793</v>
      </c>
      <c r="J146" s="732"/>
      <c r="K146" s="732"/>
      <c r="L146" s="732"/>
      <c r="M146" s="732"/>
    </row>
    <row r="147" spans="2:13" ht="13.5" customHeight="1">
      <c r="B147" s="712"/>
      <c r="C147" s="709" t="s">
        <v>562</v>
      </c>
      <c r="D147" s="737"/>
      <c r="E147" s="737"/>
      <c r="F147" s="738" t="s">
        <v>554</v>
      </c>
      <c r="G147" s="738"/>
      <c r="H147" s="738"/>
      <c r="I147" s="732" t="s">
        <v>794</v>
      </c>
      <c r="J147" s="732"/>
      <c r="K147" s="732"/>
      <c r="L147" s="732"/>
      <c r="M147" s="732"/>
    </row>
    <row r="148" spans="2:13" ht="52.5" customHeight="1">
      <c r="B148" s="712"/>
      <c r="C148" s="709"/>
      <c r="D148" s="737"/>
      <c r="E148" s="737"/>
      <c r="F148" s="738" t="s">
        <v>78</v>
      </c>
      <c r="G148" s="738"/>
      <c r="H148" s="738"/>
      <c r="I148" s="732" t="s">
        <v>79</v>
      </c>
      <c r="J148" s="732"/>
      <c r="K148" s="732"/>
      <c r="L148" s="732"/>
      <c r="M148" s="732"/>
    </row>
    <row r="149" spans="2:13" ht="54" customHeight="1">
      <c r="B149" s="712"/>
      <c r="C149" s="712"/>
      <c r="D149" s="729" t="s">
        <v>795</v>
      </c>
      <c r="E149" s="729"/>
      <c r="F149" s="738" t="s">
        <v>0</v>
      </c>
      <c r="G149" s="738"/>
      <c r="H149" s="738"/>
      <c r="I149" s="732" t="s">
        <v>794</v>
      </c>
      <c r="J149" s="732"/>
      <c r="K149" s="732"/>
      <c r="L149" s="732"/>
      <c r="M149" s="732"/>
    </row>
    <row r="150" spans="2:13" ht="13.5" customHeight="1">
      <c r="B150" s="709" t="s">
        <v>89</v>
      </c>
      <c r="C150" s="712"/>
      <c r="D150" s="737"/>
      <c r="E150" s="737"/>
      <c r="F150" s="738" t="s">
        <v>90</v>
      </c>
      <c r="G150" s="738"/>
      <c r="H150" s="738"/>
      <c r="I150" s="732" t="s">
        <v>1</v>
      </c>
      <c r="J150" s="732"/>
      <c r="K150" s="732"/>
      <c r="L150" s="732"/>
      <c r="M150" s="732"/>
    </row>
    <row r="151" spans="2:13" ht="51" customHeight="1">
      <c r="B151" s="709"/>
      <c r="C151" s="712"/>
      <c r="D151" s="737"/>
      <c r="E151" s="737"/>
      <c r="F151" s="738" t="s">
        <v>78</v>
      </c>
      <c r="G151" s="738"/>
      <c r="H151" s="738"/>
      <c r="I151" s="732" t="s">
        <v>1</v>
      </c>
      <c r="J151" s="732"/>
      <c r="K151" s="732"/>
      <c r="L151" s="732"/>
      <c r="M151" s="732"/>
    </row>
    <row r="152" spans="2:13" ht="13.5" customHeight="1">
      <c r="B152" s="712"/>
      <c r="C152" s="709" t="s">
        <v>91</v>
      </c>
      <c r="D152" s="737"/>
      <c r="E152" s="737"/>
      <c r="F152" s="738" t="s">
        <v>92</v>
      </c>
      <c r="G152" s="738"/>
      <c r="H152" s="738"/>
      <c r="I152" s="732" t="s">
        <v>1</v>
      </c>
      <c r="J152" s="732"/>
      <c r="K152" s="732"/>
      <c r="L152" s="732"/>
      <c r="M152" s="732"/>
    </row>
    <row r="153" spans="2:13" ht="55.5" customHeight="1">
      <c r="B153" s="712"/>
      <c r="C153" s="709"/>
      <c r="D153" s="737"/>
      <c r="E153" s="737"/>
      <c r="F153" s="738" t="s">
        <v>78</v>
      </c>
      <c r="G153" s="738"/>
      <c r="H153" s="738"/>
      <c r="I153" s="732" t="s">
        <v>1</v>
      </c>
      <c r="J153" s="732"/>
      <c r="K153" s="732"/>
      <c r="L153" s="732"/>
      <c r="M153" s="732"/>
    </row>
    <row r="154" spans="2:13" ht="54" customHeight="1">
      <c r="B154" s="712"/>
      <c r="C154" s="712"/>
      <c r="D154" s="729" t="s">
        <v>219</v>
      </c>
      <c r="E154" s="729"/>
      <c r="F154" s="738" t="s">
        <v>220</v>
      </c>
      <c r="G154" s="738"/>
      <c r="H154" s="738"/>
      <c r="I154" s="732" t="s">
        <v>1</v>
      </c>
      <c r="J154" s="732"/>
      <c r="K154" s="732"/>
      <c r="L154" s="732"/>
      <c r="M154" s="732"/>
    </row>
    <row r="155" spans="2:13" ht="13.5" customHeight="1">
      <c r="B155" s="709" t="s">
        <v>95</v>
      </c>
      <c r="C155" s="712"/>
      <c r="D155" s="737"/>
      <c r="E155" s="737"/>
      <c r="F155" s="738" t="s">
        <v>96</v>
      </c>
      <c r="G155" s="738"/>
      <c r="H155" s="738"/>
      <c r="I155" s="732" t="s">
        <v>2</v>
      </c>
      <c r="J155" s="732"/>
      <c r="K155" s="732"/>
      <c r="L155" s="732"/>
      <c r="M155" s="732"/>
    </row>
    <row r="156" spans="2:13" ht="54.75" customHeight="1">
      <c r="B156" s="709"/>
      <c r="C156" s="712"/>
      <c r="D156" s="737"/>
      <c r="E156" s="737"/>
      <c r="F156" s="738" t="s">
        <v>78</v>
      </c>
      <c r="G156" s="738"/>
      <c r="H156" s="738"/>
      <c r="I156" s="732" t="s">
        <v>79</v>
      </c>
      <c r="J156" s="732"/>
      <c r="K156" s="732"/>
      <c r="L156" s="732"/>
      <c r="M156" s="732"/>
    </row>
    <row r="157" spans="2:13" ht="13.5" customHeight="1">
      <c r="B157" s="712"/>
      <c r="C157" s="709" t="s">
        <v>97</v>
      </c>
      <c r="D157" s="737"/>
      <c r="E157" s="737"/>
      <c r="F157" s="738" t="s">
        <v>98</v>
      </c>
      <c r="G157" s="738"/>
      <c r="H157" s="738"/>
      <c r="I157" s="732" t="s">
        <v>2</v>
      </c>
      <c r="J157" s="732"/>
      <c r="K157" s="732"/>
      <c r="L157" s="732"/>
      <c r="M157" s="732"/>
    </row>
    <row r="158" spans="2:13" ht="52.5" customHeight="1">
      <c r="B158" s="712"/>
      <c r="C158" s="709"/>
      <c r="D158" s="737"/>
      <c r="E158" s="737"/>
      <c r="F158" s="738" t="s">
        <v>78</v>
      </c>
      <c r="G158" s="738"/>
      <c r="H158" s="738"/>
      <c r="I158" s="732" t="s">
        <v>79</v>
      </c>
      <c r="J158" s="732"/>
      <c r="K158" s="732"/>
      <c r="L158" s="732"/>
      <c r="M158" s="732"/>
    </row>
    <row r="159" spans="2:13" ht="34.5" customHeight="1">
      <c r="B159" s="712"/>
      <c r="C159" s="712"/>
      <c r="D159" s="729" t="s">
        <v>214</v>
      </c>
      <c r="E159" s="729"/>
      <c r="F159" s="738" t="s">
        <v>215</v>
      </c>
      <c r="G159" s="738"/>
      <c r="H159" s="738"/>
      <c r="I159" s="732" t="s">
        <v>2</v>
      </c>
      <c r="J159" s="732"/>
      <c r="K159" s="732"/>
      <c r="L159" s="732"/>
      <c r="M159" s="732"/>
    </row>
    <row r="160" spans="2:13" ht="13.5" customHeight="1">
      <c r="B160" s="709" t="s">
        <v>216</v>
      </c>
      <c r="C160" s="712"/>
      <c r="D160" s="737"/>
      <c r="E160" s="737"/>
      <c r="F160" s="738" t="s">
        <v>217</v>
      </c>
      <c r="G160" s="738"/>
      <c r="H160" s="738"/>
      <c r="I160" s="732" t="s">
        <v>3</v>
      </c>
      <c r="J160" s="732"/>
      <c r="K160" s="732"/>
      <c r="L160" s="732"/>
      <c r="M160" s="732"/>
    </row>
    <row r="161" spans="2:13" ht="51.75" customHeight="1">
      <c r="B161" s="709"/>
      <c r="C161" s="712"/>
      <c r="D161" s="737"/>
      <c r="E161" s="737"/>
      <c r="F161" s="738" t="s">
        <v>78</v>
      </c>
      <c r="G161" s="738"/>
      <c r="H161" s="738"/>
      <c r="I161" s="732" t="s">
        <v>3</v>
      </c>
      <c r="J161" s="732"/>
      <c r="K161" s="732"/>
      <c r="L161" s="732"/>
      <c r="M161" s="732"/>
    </row>
    <row r="162" spans="2:13" ht="13.5" customHeight="1">
      <c r="B162" s="712"/>
      <c r="C162" s="709" t="s">
        <v>272</v>
      </c>
      <c r="D162" s="737"/>
      <c r="E162" s="737"/>
      <c r="F162" s="738" t="s">
        <v>273</v>
      </c>
      <c r="G162" s="738"/>
      <c r="H162" s="738"/>
      <c r="I162" s="732" t="s">
        <v>4</v>
      </c>
      <c r="J162" s="732"/>
      <c r="K162" s="732"/>
      <c r="L162" s="732"/>
      <c r="M162" s="732"/>
    </row>
    <row r="163" spans="2:13" ht="56.25" customHeight="1">
      <c r="B163" s="712"/>
      <c r="C163" s="709"/>
      <c r="D163" s="737"/>
      <c r="E163" s="737"/>
      <c r="F163" s="738" t="s">
        <v>78</v>
      </c>
      <c r="G163" s="738"/>
      <c r="H163" s="738"/>
      <c r="I163" s="732" t="s">
        <v>4</v>
      </c>
      <c r="J163" s="732"/>
      <c r="K163" s="732"/>
      <c r="L163" s="732"/>
      <c r="M163" s="732"/>
    </row>
    <row r="164" spans="2:13" ht="54" customHeight="1">
      <c r="B164" s="712"/>
      <c r="C164" s="712"/>
      <c r="D164" s="729" t="s">
        <v>219</v>
      </c>
      <c r="E164" s="729"/>
      <c r="F164" s="738" t="s">
        <v>220</v>
      </c>
      <c r="G164" s="738"/>
      <c r="H164" s="738"/>
      <c r="I164" s="732" t="s">
        <v>4</v>
      </c>
      <c r="J164" s="732"/>
      <c r="K164" s="732"/>
      <c r="L164" s="732"/>
      <c r="M164" s="732"/>
    </row>
    <row r="165" spans="2:13" ht="13.5" customHeight="1">
      <c r="B165" s="888"/>
      <c r="C165" s="892" t="s">
        <v>274</v>
      </c>
      <c r="D165" s="893"/>
      <c r="E165" s="893"/>
      <c r="F165" s="890" t="s">
        <v>80</v>
      </c>
      <c r="G165" s="890"/>
      <c r="H165" s="890"/>
      <c r="I165" s="891" t="s">
        <v>5</v>
      </c>
      <c r="J165" s="891"/>
      <c r="K165" s="891"/>
      <c r="L165" s="891"/>
      <c r="M165" s="891"/>
    </row>
    <row r="166" spans="2:13" ht="57.75" customHeight="1">
      <c r="B166" s="895"/>
      <c r="C166" s="896"/>
      <c r="D166" s="897"/>
      <c r="E166" s="897"/>
      <c r="F166" s="898" t="s">
        <v>78</v>
      </c>
      <c r="G166" s="898"/>
      <c r="H166" s="898"/>
      <c r="I166" s="899" t="s">
        <v>5</v>
      </c>
      <c r="J166" s="899"/>
      <c r="K166" s="899"/>
      <c r="L166" s="899"/>
      <c r="M166" s="899"/>
    </row>
    <row r="167" spans="2:13" ht="54" customHeight="1">
      <c r="B167" s="884"/>
      <c r="C167" s="884"/>
      <c r="D167" s="894" t="s">
        <v>219</v>
      </c>
      <c r="E167" s="894"/>
      <c r="F167" s="886" t="s">
        <v>220</v>
      </c>
      <c r="G167" s="886"/>
      <c r="H167" s="886"/>
      <c r="I167" s="887" t="s">
        <v>5</v>
      </c>
      <c r="J167" s="887"/>
      <c r="K167" s="887"/>
      <c r="L167" s="887"/>
      <c r="M167" s="887"/>
    </row>
    <row r="168" spans="2:13" ht="13.5" customHeight="1">
      <c r="B168" s="728" t="s">
        <v>213</v>
      </c>
      <c r="C168" s="728"/>
      <c r="D168" s="728"/>
      <c r="E168" s="728"/>
      <c r="F168" s="728"/>
      <c r="G168" s="730" t="s">
        <v>212</v>
      </c>
      <c r="H168" s="730"/>
      <c r="I168" s="734" t="s">
        <v>6</v>
      </c>
      <c r="J168" s="734"/>
      <c r="K168" s="734"/>
      <c r="L168" s="734"/>
      <c r="M168" s="734"/>
    </row>
    <row r="169" spans="2:13" ht="52.5" customHeight="1">
      <c r="B169" s="737"/>
      <c r="C169" s="737"/>
      <c r="D169" s="737"/>
      <c r="E169" s="737"/>
      <c r="F169" s="738" t="s">
        <v>78</v>
      </c>
      <c r="G169" s="738"/>
      <c r="H169" s="738"/>
      <c r="I169" s="732" t="s">
        <v>7</v>
      </c>
      <c r="J169" s="732"/>
      <c r="K169" s="732"/>
      <c r="L169" s="732"/>
      <c r="M169" s="732"/>
    </row>
    <row r="170" spans="1:13" ht="16.5" customHeight="1">
      <c r="A170" s="735"/>
      <c r="B170" s="735"/>
      <c r="C170" s="735"/>
      <c r="D170" s="735"/>
      <c r="E170" s="735"/>
      <c r="F170" s="735"/>
      <c r="G170" s="735"/>
      <c r="H170" s="735"/>
      <c r="I170" s="735"/>
      <c r="J170" s="735"/>
      <c r="K170" s="735"/>
      <c r="L170" s="735"/>
      <c r="M170" s="735"/>
    </row>
    <row r="171" spans="2:13" ht="13.5" customHeight="1">
      <c r="B171" s="733" t="s">
        <v>221</v>
      </c>
      <c r="C171" s="733"/>
      <c r="D171" s="733"/>
      <c r="E171" s="733"/>
      <c r="F171" s="733"/>
      <c r="G171" s="733"/>
      <c r="H171" s="733"/>
      <c r="I171" s="731" t="s">
        <v>8</v>
      </c>
      <c r="J171" s="731"/>
      <c r="K171" s="731"/>
      <c r="L171" s="731"/>
      <c r="M171" s="731"/>
    </row>
    <row r="172" spans="2:13" ht="60" customHeight="1">
      <c r="B172" s="722"/>
      <c r="C172" s="722"/>
      <c r="D172" s="722"/>
      <c r="E172" s="722"/>
      <c r="F172" s="723" t="s">
        <v>222</v>
      </c>
      <c r="G172" s="723"/>
      <c r="H172" s="723"/>
      <c r="I172" s="731" t="s">
        <v>7</v>
      </c>
      <c r="J172" s="731"/>
      <c r="K172" s="731"/>
      <c r="L172" s="731"/>
      <c r="M172" s="731"/>
    </row>
    <row r="173" spans="1:13" ht="5.25" customHeight="1">
      <c r="A173" s="735"/>
      <c r="B173" s="735"/>
      <c r="C173" s="735"/>
      <c r="D173" s="735"/>
      <c r="E173" s="735"/>
      <c r="F173" s="735"/>
      <c r="G173" s="735"/>
      <c r="H173" s="735"/>
      <c r="I173" s="735"/>
      <c r="J173" s="735"/>
      <c r="K173" s="735"/>
      <c r="L173" s="735"/>
      <c r="M173" s="735"/>
    </row>
    <row r="174" spans="2:13" ht="13.5" customHeight="1">
      <c r="B174" s="721"/>
      <c r="C174" s="721"/>
      <c r="D174" s="721"/>
      <c r="E174" s="735"/>
      <c r="F174" s="735"/>
      <c r="G174" s="735"/>
      <c r="H174" s="735"/>
      <c r="I174" s="735"/>
      <c r="J174" s="735"/>
      <c r="K174" s="735"/>
      <c r="L174" s="735"/>
      <c r="M174" s="735"/>
    </row>
    <row r="175" spans="1:13" ht="189" customHeight="1">
      <c r="A175" s="735"/>
      <c r="B175" s="735"/>
      <c r="C175" s="735"/>
      <c r="D175" s="735"/>
      <c r="E175" s="735"/>
      <c r="F175" s="735"/>
      <c r="G175" s="735"/>
      <c r="H175" s="735"/>
      <c r="I175" s="735"/>
      <c r="J175" s="735"/>
      <c r="K175" s="735"/>
      <c r="L175" s="735"/>
      <c r="M175" s="735"/>
    </row>
    <row r="176" spans="1:12" ht="13.5" customHeight="1">
      <c r="A176" s="735"/>
      <c r="B176" s="735"/>
      <c r="C176" s="735"/>
      <c r="D176" s="735"/>
      <c r="E176" s="735"/>
      <c r="F176" s="735"/>
      <c r="G176" s="735"/>
      <c r="H176" s="735"/>
      <c r="I176" s="735"/>
      <c r="J176" s="736"/>
      <c r="K176" s="736"/>
      <c r="L176" s="736"/>
    </row>
  </sheetData>
  <sheetProtection/>
  <mergeCells count="509">
    <mergeCell ref="I1:L1"/>
    <mergeCell ref="D110:E110"/>
    <mergeCell ref="F110:H110"/>
    <mergeCell ref="D111:E111"/>
    <mergeCell ref="A2:M2"/>
    <mergeCell ref="B5:M5"/>
    <mergeCell ref="D6:E6"/>
    <mergeCell ref="I4:M4"/>
    <mergeCell ref="D3:E3"/>
    <mergeCell ref="F3:H3"/>
    <mergeCell ref="I113:M113"/>
    <mergeCell ref="I11:M11"/>
    <mergeCell ref="D10:E10"/>
    <mergeCell ref="F10:H10"/>
    <mergeCell ref="D11:E11"/>
    <mergeCell ref="F11:H11"/>
    <mergeCell ref="I10:M10"/>
    <mergeCell ref="I12:M12"/>
    <mergeCell ref="I13:M13"/>
    <mergeCell ref="D12:E12"/>
    <mergeCell ref="I3:M3"/>
    <mergeCell ref="D4:E4"/>
    <mergeCell ref="F4:H4"/>
    <mergeCell ref="I8:M8"/>
    <mergeCell ref="F6:H6"/>
    <mergeCell ref="I6:M6"/>
    <mergeCell ref="D7:E7"/>
    <mergeCell ref="F7:H7"/>
    <mergeCell ref="I7:M7"/>
    <mergeCell ref="I9:M9"/>
    <mergeCell ref="D8:E8"/>
    <mergeCell ref="F8:H8"/>
    <mergeCell ref="D9:E9"/>
    <mergeCell ref="F9:H9"/>
    <mergeCell ref="F12:H12"/>
    <mergeCell ref="D13:E13"/>
    <mergeCell ref="F13:H13"/>
    <mergeCell ref="I14:M14"/>
    <mergeCell ref="I15:M15"/>
    <mergeCell ref="D14:E14"/>
    <mergeCell ref="F14:H14"/>
    <mergeCell ref="D15:E15"/>
    <mergeCell ref="F15:H15"/>
    <mergeCell ref="I16:M16"/>
    <mergeCell ref="I17:M17"/>
    <mergeCell ref="D16:E16"/>
    <mergeCell ref="F16:H16"/>
    <mergeCell ref="D17:E17"/>
    <mergeCell ref="F17:H17"/>
    <mergeCell ref="I18:M18"/>
    <mergeCell ref="I19:M19"/>
    <mergeCell ref="D18:E18"/>
    <mergeCell ref="F18:H18"/>
    <mergeCell ref="D19:E19"/>
    <mergeCell ref="F19:H19"/>
    <mergeCell ref="I20:M20"/>
    <mergeCell ref="I21:M21"/>
    <mergeCell ref="D20:E20"/>
    <mergeCell ref="F20:H20"/>
    <mergeCell ref="D21:E21"/>
    <mergeCell ref="F21:H21"/>
    <mergeCell ref="I22:M22"/>
    <mergeCell ref="I23:M23"/>
    <mergeCell ref="D22:E22"/>
    <mergeCell ref="F22:H22"/>
    <mergeCell ref="D23:E23"/>
    <mergeCell ref="F23:H23"/>
    <mergeCell ref="I25:M25"/>
    <mergeCell ref="D25:E25"/>
    <mergeCell ref="F25:H25"/>
    <mergeCell ref="I26:M26"/>
    <mergeCell ref="I27:M27"/>
    <mergeCell ref="D26:E26"/>
    <mergeCell ref="F26:H26"/>
    <mergeCell ref="D27:E27"/>
    <mergeCell ref="F27:H27"/>
    <mergeCell ref="I33:M33"/>
    <mergeCell ref="I34:M34"/>
    <mergeCell ref="I35:M35"/>
    <mergeCell ref="I30:M30"/>
    <mergeCell ref="I32:M32"/>
    <mergeCell ref="I42:M42"/>
    <mergeCell ref="D42:E42"/>
    <mergeCell ref="F42:H42"/>
    <mergeCell ref="I38:M38"/>
    <mergeCell ref="I39:M39"/>
    <mergeCell ref="D38:E38"/>
    <mergeCell ref="F38:H38"/>
    <mergeCell ref="D39:E39"/>
    <mergeCell ref="F39:H39"/>
    <mergeCell ref="D40:E40"/>
    <mergeCell ref="I43:M43"/>
    <mergeCell ref="I44:M44"/>
    <mergeCell ref="D43:E43"/>
    <mergeCell ref="F43:H43"/>
    <mergeCell ref="D44:E44"/>
    <mergeCell ref="F44:H44"/>
    <mergeCell ref="I45:M45"/>
    <mergeCell ref="I46:M46"/>
    <mergeCell ref="D45:E45"/>
    <mergeCell ref="F45:H45"/>
    <mergeCell ref="D46:E46"/>
    <mergeCell ref="F46:H46"/>
    <mergeCell ref="I47:M47"/>
    <mergeCell ref="I48:M48"/>
    <mergeCell ref="D47:E47"/>
    <mergeCell ref="F47:H47"/>
    <mergeCell ref="D48:E48"/>
    <mergeCell ref="F48:H48"/>
    <mergeCell ref="I49:M49"/>
    <mergeCell ref="D49:E49"/>
    <mergeCell ref="F49:H49"/>
    <mergeCell ref="I55:M55"/>
    <mergeCell ref="I53:M53"/>
    <mergeCell ref="D52:E52"/>
    <mergeCell ref="F52:H52"/>
    <mergeCell ref="I52:M52"/>
    <mergeCell ref="D53:E53"/>
    <mergeCell ref="D50:E50"/>
    <mergeCell ref="I56:M56"/>
    <mergeCell ref="I59:M59"/>
    <mergeCell ref="I54:M54"/>
    <mergeCell ref="I57:M57"/>
    <mergeCell ref="I58:M58"/>
    <mergeCell ref="I60:M60"/>
    <mergeCell ref="I61:M61"/>
    <mergeCell ref="D60:E60"/>
    <mergeCell ref="F60:H60"/>
    <mergeCell ref="D61:E61"/>
    <mergeCell ref="F61:H61"/>
    <mergeCell ref="I62:M62"/>
    <mergeCell ref="I63:M63"/>
    <mergeCell ref="D62:E62"/>
    <mergeCell ref="F62:H62"/>
    <mergeCell ref="D63:E63"/>
    <mergeCell ref="F63:H63"/>
    <mergeCell ref="I64:M64"/>
    <mergeCell ref="I65:M65"/>
    <mergeCell ref="D64:E64"/>
    <mergeCell ref="F64:H64"/>
    <mergeCell ref="D65:E65"/>
    <mergeCell ref="F65:H65"/>
    <mergeCell ref="I66:M66"/>
    <mergeCell ref="I67:M67"/>
    <mergeCell ref="D66:E66"/>
    <mergeCell ref="F66:H66"/>
    <mergeCell ref="D67:E67"/>
    <mergeCell ref="F67:H67"/>
    <mergeCell ref="I68:M68"/>
    <mergeCell ref="I69:M69"/>
    <mergeCell ref="D68:E68"/>
    <mergeCell ref="F68:H68"/>
    <mergeCell ref="D69:E69"/>
    <mergeCell ref="F69:H69"/>
    <mergeCell ref="I70:M70"/>
    <mergeCell ref="I71:M71"/>
    <mergeCell ref="D70:E70"/>
    <mergeCell ref="F70:H70"/>
    <mergeCell ref="D71:E71"/>
    <mergeCell ref="F71:H71"/>
    <mergeCell ref="I72:M72"/>
    <mergeCell ref="I73:M73"/>
    <mergeCell ref="D72:E72"/>
    <mergeCell ref="F72:H72"/>
    <mergeCell ref="D73:E73"/>
    <mergeCell ref="F73:H73"/>
    <mergeCell ref="I79:M79"/>
    <mergeCell ref="I83:M83"/>
    <mergeCell ref="D81:E81"/>
    <mergeCell ref="I74:M74"/>
    <mergeCell ref="I75:M75"/>
    <mergeCell ref="I78:M78"/>
    <mergeCell ref="I76:M76"/>
    <mergeCell ref="I77:M77"/>
    <mergeCell ref="D76:E76"/>
    <mergeCell ref="F76:H76"/>
    <mergeCell ref="D77:E77"/>
    <mergeCell ref="F77:H77"/>
    <mergeCell ref="I80:M80"/>
    <mergeCell ref="I82:M82"/>
    <mergeCell ref="I85:M85"/>
    <mergeCell ref="I86:M86"/>
    <mergeCell ref="I81:M81"/>
    <mergeCell ref="I84:M84"/>
    <mergeCell ref="I87:M87"/>
    <mergeCell ref="D86:E86"/>
    <mergeCell ref="F86:H86"/>
    <mergeCell ref="D87:E87"/>
    <mergeCell ref="F87:H87"/>
    <mergeCell ref="I88:M88"/>
    <mergeCell ref="I89:M89"/>
    <mergeCell ref="D88:E88"/>
    <mergeCell ref="F88:H88"/>
    <mergeCell ref="D89:E89"/>
    <mergeCell ref="F89:H89"/>
    <mergeCell ref="I90:M90"/>
    <mergeCell ref="I91:M91"/>
    <mergeCell ref="D90:E90"/>
    <mergeCell ref="F90:H90"/>
    <mergeCell ref="D91:E91"/>
    <mergeCell ref="F91:H91"/>
    <mergeCell ref="I97:M97"/>
    <mergeCell ref="D97:E97"/>
    <mergeCell ref="F97:H97"/>
    <mergeCell ref="I92:M92"/>
    <mergeCell ref="I95:M95"/>
    <mergeCell ref="I93:M93"/>
    <mergeCell ref="D92:E92"/>
    <mergeCell ref="D94:E94"/>
    <mergeCell ref="F94:H94"/>
    <mergeCell ref="I94:M94"/>
    <mergeCell ref="F101:H101"/>
    <mergeCell ref="I98:M98"/>
    <mergeCell ref="I99:M99"/>
    <mergeCell ref="D98:E98"/>
    <mergeCell ref="F98:H98"/>
    <mergeCell ref="D99:E99"/>
    <mergeCell ref="F99:H99"/>
    <mergeCell ref="I119:M119"/>
    <mergeCell ref="I105:M105"/>
    <mergeCell ref="I112:M112"/>
    <mergeCell ref="D106:E106"/>
    <mergeCell ref="F106:H106"/>
    <mergeCell ref="I109:M109"/>
    <mergeCell ref="I114:M114"/>
    <mergeCell ref="I110:M110"/>
    <mergeCell ref="D109:E109"/>
    <mergeCell ref="F109:H109"/>
    <mergeCell ref="I120:M120"/>
    <mergeCell ref="I121:M121"/>
    <mergeCell ref="D121:E121"/>
    <mergeCell ref="F121:H121"/>
    <mergeCell ref="I122:M122"/>
    <mergeCell ref="I123:M123"/>
    <mergeCell ref="D122:E122"/>
    <mergeCell ref="F122:H122"/>
    <mergeCell ref="D123:E123"/>
    <mergeCell ref="F123:H123"/>
    <mergeCell ref="I124:M124"/>
    <mergeCell ref="I125:M125"/>
    <mergeCell ref="D124:E124"/>
    <mergeCell ref="F124:H124"/>
    <mergeCell ref="D125:E125"/>
    <mergeCell ref="F125:H125"/>
    <mergeCell ref="I126:M126"/>
    <mergeCell ref="I127:M127"/>
    <mergeCell ref="D126:E126"/>
    <mergeCell ref="F126:H126"/>
    <mergeCell ref="D127:E127"/>
    <mergeCell ref="F127:H127"/>
    <mergeCell ref="I128:M128"/>
    <mergeCell ref="I129:M129"/>
    <mergeCell ref="D128:E128"/>
    <mergeCell ref="F128:H128"/>
    <mergeCell ref="D129:E129"/>
    <mergeCell ref="F129:H129"/>
    <mergeCell ref="D130:E130"/>
    <mergeCell ref="F130:H130"/>
    <mergeCell ref="I133:M133"/>
    <mergeCell ref="D133:E133"/>
    <mergeCell ref="F133:H133"/>
    <mergeCell ref="I130:M130"/>
    <mergeCell ref="D131:E131"/>
    <mergeCell ref="F131:H131"/>
    <mergeCell ref="I131:M131"/>
    <mergeCell ref="D132:E132"/>
    <mergeCell ref="I135:M135"/>
    <mergeCell ref="D134:E134"/>
    <mergeCell ref="F134:H134"/>
    <mergeCell ref="D135:E135"/>
    <mergeCell ref="F135:H135"/>
    <mergeCell ref="I144:M144"/>
    <mergeCell ref="I143:M143"/>
    <mergeCell ref="I136:M136"/>
    <mergeCell ref="I137:M137"/>
    <mergeCell ref="I142:M142"/>
    <mergeCell ref="B141:M141"/>
    <mergeCell ref="D142:E142"/>
    <mergeCell ref="F142:H142"/>
    <mergeCell ref="D143:E143"/>
    <mergeCell ref="F143:H143"/>
    <mergeCell ref="I145:M145"/>
    <mergeCell ref="I146:M146"/>
    <mergeCell ref="D145:E145"/>
    <mergeCell ref="F145:H145"/>
    <mergeCell ref="D146:E146"/>
    <mergeCell ref="F146:H146"/>
    <mergeCell ref="I147:M147"/>
    <mergeCell ref="I148:M148"/>
    <mergeCell ref="D147:E147"/>
    <mergeCell ref="F147:H147"/>
    <mergeCell ref="D148:E148"/>
    <mergeCell ref="F148:H148"/>
    <mergeCell ref="I149:M149"/>
    <mergeCell ref="I150:M150"/>
    <mergeCell ref="D149:E149"/>
    <mergeCell ref="F149:H149"/>
    <mergeCell ref="D150:E150"/>
    <mergeCell ref="F150:H150"/>
    <mergeCell ref="I151:M151"/>
    <mergeCell ref="I152:M152"/>
    <mergeCell ref="D151:E151"/>
    <mergeCell ref="F151:H151"/>
    <mergeCell ref="D152:E152"/>
    <mergeCell ref="F152:H152"/>
    <mergeCell ref="I153:M153"/>
    <mergeCell ref="I154:M154"/>
    <mergeCell ref="D153:E153"/>
    <mergeCell ref="F153:H153"/>
    <mergeCell ref="D154:E154"/>
    <mergeCell ref="F154:H154"/>
    <mergeCell ref="I156:M156"/>
    <mergeCell ref="I157:M157"/>
    <mergeCell ref="D156:E156"/>
    <mergeCell ref="I155:M155"/>
    <mergeCell ref="I165:M165"/>
    <mergeCell ref="I158:M158"/>
    <mergeCell ref="I163:M163"/>
    <mergeCell ref="I159:M159"/>
    <mergeCell ref="I164:M164"/>
    <mergeCell ref="I160:M160"/>
    <mergeCell ref="G168:H168"/>
    <mergeCell ref="B169:E169"/>
    <mergeCell ref="F169:H169"/>
    <mergeCell ref="D163:E163"/>
    <mergeCell ref="F163:H163"/>
    <mergeCell ref="D164:E164"/>
    <mergeCell ref="F164:H164"/>
    <mergeCell ref="I166:M166"/>
    <mergeCell ref="I167:M167"/>
    <mergeCell ref="D167:E167"/>
    <mergeCell ref="F167:H167"/>
    <mergeCell ref="A175:M175"/>
    <mergeCell ref="B174:D174"/>
    <mergeCell ref="E174:M174"/>
    <mergeCell ref="I172:M172"/>
    <mergeCell ref="B172:E172"/>
    <mergeCell ref="F172:H172"/>
    <mergeCell ref="A173:M173"/>
    <mergeCell ref="I171:M171"/>
    <mergeCell ref="A170:M170"/>
    <mergeCell ref="I102:M102"/>
    <mergeCell ref="I115:M115"/>
    <mergeCell ref="I118:M118"/>
    <mergeCell ref="I116:M116"/>
    <mergeCell ref="I106:M106"/>
    <mergeCell ref="I117:M117"/>
    <mergeCell ref="I103:M103"/>
    <mergeCell ref="D104:E104"/>
    <mergeCell ref="D24:E24"/>
    <mergeCell ref="F24:H24"/>
    <mergeCell ref="I24:M24"/>
    <mergeCell ref="F30:H30"/>
    <mergeCell ref="I28:M28"/>
    <mergeCell ref="I29:M29"/>
    <mergeCell ref="D28:E28"/>
    <mergeCell ref="F28:H28"/>
    <mergeCell ref="D29:E29"/>
    <mergeCell ref="F29:H29"/>
    <mergeCell ref="D31:E31"/>
    <mergeCell ref="F31:H31"/>
    <mergeCell ref="I31:M31"/>
    <mergeCell ref="D30:E30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I36:M36"/>
    <mergeCell ref="D37:E37"/>
    <mergeCell ref="F37:H37"/>
    <mergeCell ref="I37:M37"/>
    <mergeCell ref="F40:H40"/>
    <mergeCell ref="I40:M40"/>
    <mergeCell ref="D41:E41"/>
    <mergeCell ref="F41:H41"/>
    <mergeCell ref="I41:M41"/>
    <mergeCell ref="F50:H50"/>
    <mergeCell ref="D51:E51"/>
    <mergeCell ref="F51:H51"/>
    <mergeCell ref="I51:M51"/>
    <mergeCell ref="I50:M50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  <mergeCell ref="D58:E58"/>
    <mergeCell ref="F58:H58"/>
    <mergeCell ref="D59:E59"/>
    <mergeCell ref="F59:H59"/>
    <mergeCell ref="D74:E74"/>
    <mergeCell ref="F74:H74"/>
    <mergeCell ref="D75:E75"/>
    <mergeCell ref="F75:H75"/>
    <mergeCell ref="D78:E78"/>
    <mergeCell ref="F78:H78"/>
    <mergeCell ref="D79:E79"/>
    <mergeCell ref="F79:H79"/>
    <mergeCell ref="D80:E80"/>
    <mergeCell ref="F80:H80"/>
    <mergeCell ref="F83:H83"/>
    <mergeCell ref="D84:E84"/>
    <mergeCell ref="F84:H84"/>
    <mergeCell ref="F81:H81"/>
    <mergeCell ref="D82:E82"/>
    <mergeCell ref="F82:H82"/>
    <mergeCell ref="D83:E83"/>
    <mergeCell ref="D85:E85"/>
    <mergeCell ref="F85:H85"/>
    <mergeCell ref="F92:H92"/>
    <mergeCell ref="D93:E93"/>
    <mergeCell ref="F93:H93"/>
    <mergeCell ref="D95:E95"/>
    <mergeCell ref="F95:H95"/>
    <mergeCell ref="D96:E96"/>
    <mergeCell ref="F96:H96"/>
    <mergeCell ref="I96:M96"/>
    <mergeCell ref="D102:E102"/>
    <mergeCell ref="F102:H102"/>
    <mergeCell ref="D103:E103"/>
    <mergeCell ref="F103:H103"/>
    <mergeCell ref="I100:M100"/>
    <mergeCell ref="I101:M101"/>
    <mergeCell ref="D100:E100"/>
    <mergeCell ref="F100:H100"/>
    <mergeCell ref="D101:E101"/>
    <mergeCell ref="F104:H104"/>
    <mergeCell ref="I104:M104"/>
    <mergeCell ref="D105:E105"/>
    <mergeCell ref="F105:H105"/>
    <mergeCell ref="D107:E107"/>
    <mergeCell ref="F107:H107"/>
    <mergeCell ref="I107:M107"/>
    <mergeCell ref="D108:E108"/>
    <mergeCell ref="F108:H108"/>
    <mergeCell ref="I108:M108"/>
    <mergeCell ref="F111:H111"/>
    <mergeCell ref="I111:M111"/>
    <mergeCell ref="D112:E112"/>
    <mergeCell ref="F112:H112"/>
    <mergeCell ref="D113:E113"/>
    <mergeCell ref="F113:H113"/>
    <mergeCell ref="D114:E114"/>
    <mergeCell ref="F114:H114"/>
    <mergeCell ref="D115:E115"/>
    <mergeCell ref="F115:H115"/>
    <mergeCell ref="D116:E116"/>
    <mergeCell ref="F116:H116"/>
    <mergeCell ref="D117:E117"/>
    <mergeCell ref="F117:H117"/>
    <mergeCell ref="D118:E118"/>
    <mergeCell ref="F118:H118"/>
    <mergeCell ref="D119:E119"/>
    <mergeCell ref="F119:H119"/>
    <mergeCell ref="D120:E120"/>
    <mergeCell ref="F120:H120"/>
    <mergeCell ref="F132:H132"/>
    <mergeCell ref="I132:M132"/>
    <mergeCell ref="B138:F138"/>
    <mergeCell ref="G138:H138"/>
    <mergeCell ref="I138:M138"/>
    <mergeCell ref="D136:E136"/>
    <mergeCell ref="F136:H136"/>
    <mergeCell ref="D137:E137"/>
    <mergeCell ref="F137:H137"/>
    <mergeCell ref="I134:M134"/>
    <mergeCell ref="B139:E139"/>
    <mergeCell ref="F139:H139"/>
    <mergeCell ref="I139:M139"/>
    <mergeCell ref="A140:M140"/>
    <mergeCell ref="D144:E144"/>
    <mergeCell ref="F144:H144"/>
    <mergeCell ref="F156:H156"/>
    <mergeCell ref="D157:E157"/>
    <mergeCell ref="F157:H157"/>
    <mergeCell ref="D155:E155"/>
    <mergeCell ref="F155:H155"/>
    <mergeCell ref="D158:E158"/>
    <mergeCell ref="F158:H158"/>
    <mergeCell ref="D159:E159"/>
    <mergeCell ref="F159:H159"/>
    <mergeCell ref="D160:E160"/>
    <mergeCell ref="F160:H160"/>
    <mergeCell ref="I161:M161"/>
    <mergeCell ref="D162:E162"/>
    <mergeCell ref="F162:H162"/>
    <mergeCell ref="I162:M162"/>
    <mergeCell ref="D161:E161"/>
    <mergeCell ref="F161:H161"/>
    <mergeCell ref="A176:I176"/>
    <mergeCell ref="J176:L176"/>
    <mergeCell ref="D165:E165"/>
    <mergeCell ref="F165:H165"/>
    <mergeCell ref="D166:E166"/>
    <mergeCell ref="F166:H166"/>
    <mergeCell ref="B171:H171"/>
    <mergeCell ref="I168:M168"/>
    <mergeCell ref="I169:M169"/>
    <mergeCell ref="B168:F168"/>
  </mergeCells>
  <printOptions/>
  <pageMargins left="0.28" right="0.25" top="0.24" bottom="0.45" header="0.22" footer="0.18"/>
  <pageSetup horizontalDpi="600" verticalDpi="600" orientation="portrait" paperSize="9" scale="90" r:id="rId1"/>
  <headerFooter alignWithMargins="0">
    <oddFooter>&amp;C&amp;8Strona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2"/>
  <sheetViews>
    <sheetView zoomScale="90" zoomScaleNormal="90" zoomScalePageLayoutView="0" workbookViewId="0" topLeftCell="A7">
      <selection activeCell="G26" sqref="G26"/>
    </sheetView>
  </sheetViews>
  <sheetFormatPr defaultColWidth="8.625" defaultRowHeight="12.75"/>
  <cols>
    <col min="1" max="1" width="14.625" style="40" customWidth="1"/>
    <col min="2" max="2" width="49.375" style="40" customWidth="1"/>
    <col min="3" max="3" width="18.00390625" style="40" customWidth="1"/>
    <col min="4" max="4" width="15.375" style="40" customWidth="1"/>
    <col min="5" max="6" width="12.625" style="40" bestFit="1" customWidth="1"/>
    <col min="7" max="16384" width="8.625" style="40" customWidth="1"/>
  </cols>
  <sheetData>
    <row r="1" ht="4.5" customHeight="1"/>
    <row r="2" spans="2:3" ht="40.5" customHeight="1">
      <c r="B2" s="714"/>
      <c r="C2" s="713" t="s">
        <v>805</v>
      </c>
    </row>
    <row r="3" spans="1:3" ht="15.75">
      <c r="A3" s="845" t="s">
        <v>405</v>
      </c>
      <c r="B3" s="845"/>
      <c r="C3" s="845"/>
    </row>
    <row r="4" spans="1:3" ht="33" customHeight="1">
      <c r="A4" s="846" t="s">
        <v>623</v>
      </c>
      <c r="B4" s="846"/>
      <c r="C4" s="846"/>
    </row>
    <row r="5" spans="1:3" ht="6.75" customHeight="1">
      <c r="A5" s="515"/>
      <c r="B5" s="515"/>
      <c r="C5" s="515"/>
    </row>
    <row r="6" spans="1:3" ht="16.5" customHeight="1">
      <c r="A6" s="847" t="s">
        <v>406</v>
      </c>
      <c r="B6" s="847"/>
      <c r="C6" s="847"/>
    </row>
    <row r="7" spans="1:3" ht="16.5" customHeight="1">
      <c r="A7" s="516" t="s">
        <v>407</v>
      </c>
      <c r="B7" s="517" t="s">
        <v>408</v>
      </c>
      <c r="C7" s="518">
        <v>-565994.69</v>
      </c>
    </row>
    <row r="8" spans="1:5" ht="18.75" customHeight="1">
      <c r="A8" s="519" t="s">
        <v>409</v>
      </c>
      <c r="B8" s="520" t="s">
        <v>538</v>
      </c>
      <c r="C8" s="521">
        <v>893000</v>
      </c>
      <c r="D8" s="41"/>
      <c r="E8" s="41">
        <f>SUM(C8:C12)</f>
        <v>2644100</v>
      </c>
    </row>
    <row r="9" spans="1:3" ht="16.5" customHeight="1">
      <c r="A9" s="522" t="s">
        <v>539</v>
      </c>
      <c r="B9" s="523" t="s">
        <v>101</v>
      </c>
      <c r="C9" s="524">
        <v>5000</v>
      </c>
    </row>
    <row r="10" spans="1:3" ht="51">
      <c r="A10" s="522" t="s">
        <v>410</v>
      </c>
      <c r="B10" s="523" t="s">
        <v>82</v>
      </c>
      <c r="C10" s="524">
        <v>105000</v>
      </c>
    </row>
    <row r="11" spans="1:3" ht="16.5" customHeight="1">
      <c r="A11" s="522" t="s">
        <v>411</v>
      </c>
      <c r="B11" s="523" t="s">
        <v>205</v>
      </c>
      <c r="C11" s="524">
        <v>1626100</v>
      </c>
    </row>
    <row r="12" spans="1:4" ht="16.5" customHeight="1">
      <c r="A12" s="522" t="s">
        <v>540</v>
      </c>
      <c r="B12" s="523" t="s">
        <v>104</v>
      </c>
      <c r="C12" s="524">
        <v>15000</v>
      </c>
      <c r="D12" s="41">
        <f>D14+C7</f>
        <v>2078105.31</v>
      </c>
    </row>
    <row r="13" spans="1:4" ht="16.5" customHeight="1">
      <c r="A13" s="525"/>
      <c r="B13" s="526" t="s">
        <v>412</v>
      </c>
      <c r="C13" s="521"/>
      <c r="D13" s="41"/>
    </row>
    <row r="14" spans="1:4" ht="16.5" customHeight="1">
      <c r="A14" s="848" t="s">
        <v>367</v>
      </c>
      <c r="B14" s="849"/>
      <c r="C14" s="527">
        <f>SUM(C7:C13)</f>
        <v>2078105.31</v>
      </c>
      <c r="D14" s="41">
        <f>SUM(C8:C12)</f>
        <v>2644100</v>
      </c>
    </row>
    <row r="15" spans="1:3" ht="9.75" customHeight="1">
      <c r="A15" s="528"/>
      <c r="B15" s="529"/>
      <c r="C15" s="530"/>
    </row>
    <row r="16" spans="1:3" ht="16.5" customHeight="1">
      <c r="A16" s="850" t="s">
        <v>413</v>
      </c>
      <c r="B16" s="850"/>
      <c r="C16" s="850"/>
    </row>
    <row r="17" spans="1:3" ht="16.5" customHeight="1">
      <c r="A17" s="531" t="s">
        <v>414</v>
      </c>
      <c r="B17" s="532" t="s">
        <v>415</v>
      </c>
      <c r="C17" s="533">
        <v>500</v>
      </c>
    </row>
    <row r="18" spans="1:4" ht="16.5" customHeight="1">
      <c r="A18" s="522" t="s">
        <v>416</v>
      </c>
      <c r="B18" s="534" t="s">
        <v>417</v>
      </c>
      <c r="C18" s="535">
        <v>700000</v>
      </c>
      <c r="D18" s="41">
        <f>SUM(C18:C23)-8000</f>
        <v>992660</v>
      </c>
    </row>
    <row r="19" spans="1:6" ht="16.5" customHeight="1">
      <c r="A19" s="522" t="s">
        <v>418</v>
      </c>
      <c r="B19" s="534" t="s">
        <v>419</v>
      </c>
      <c r="C19" s="535">
        <v>59500</v>
      </c>
      <c r="E19" s="41">
        <f>SUM(C17:C39)</f>
        <v>2550260</v>
      </c>
      <c r="F19" s="41">
        <f>SUM(C17:C39)</f>
        <v>2550260</v>
      </c>
    </row>
    <row r="20" spans="1:3" ht="16.5" customHeight="1">
      <c r="A20" s="522" t="s">
        <v>420</v>
      </c>
      <c r="B20" s="534" t="s">
        <v>421</v>
      </c>
      <c r="C20" s="535">
        <v>149700</v>
      </c>
    </row>
    <row r="21" spans="1:4" ht="16.5" customHeight="1">
      <c r="A21" s="522" t="s">
        <v>422</v>
      </c>
      <c r="B21" s="534" t="s">
        <v>423</v>
      </c>
      <c r="C21" s="535">
        <v>20000</v>
      </c>
      <c r="D21" s="41">
        <f>SUM(C18:C21)</f>
        <v>929200</v>
      </c>
    </row>
    <row r="22" spans="1:3" ht="16.5" customHeight="1">
      <c r="A22" s="522" t="s">
        <v>424</v>
      </c>
      <c r="B22" s="534" t="s">
        <v>425</v>
      </c>
      <c r="C22" s="535">
        <v>0</v>
      </c>
    </row>
    <row r="23" spans="1:3" ht="16.5" customHeight="1">
      <c r="A23" s="522" t="s">
        <v>426</v>
      </c>
      <c r="B23" s="534" t="s">
        <v>427</v>
      </c>
      <c r="C23" s="535">
        <v>71460</v>
      </c>
    </row>
    <row r="24" spans="1:3" ht="16.5" customHeight="1">
      <c r="A24" s="522" t="s">
        <v>428</v>
      </c>
      <c r="B24" s="536" t="s">
        <v>429</v>
      </c>
      <c r="C24" s="535">
        <v>170500</v>
      </c>
    </row>
    <row r="25" spans="1:3" ht="16.5" customHeight="1">
      <c r="A25" s="522" t="s">
        <v>430</v>
      </c>
      <c r="B25" s="534" t="s">
        <v>431</v>
      </c>
      <c r="C25" s="535">
        <v>1032000</v>
      </c>
    </row>
    <row r="26" spans="1:3" ht="16.5" customHeight="1">
      <c r="A26" s="522" t="s">
        <v>432</v>
      </c>
      <c r="B26" s="536" t="s">
        <v>433</v>
      </c>
      <c r="C26" s="535">
        <v>100000</v>
      </c>
    </row>
    <row r="27" spans="1:3" ht="16.5" customHeight="1">
      <c r="A27" s="522" t="s">
        <v>434</v>
      </c>
      <c r="B27" s="536" t="s">
        <v>435</v>
      </c>
      <c r="C27" s="535">
        <v>2000</v>
      </c>
    </row>
    <row r="28" spans="1:3" ht="16.5" customHeight="1">
      <c r="A28" s="522" t="s">
        <v>436</v>
      </c>
      <c r="B28" s="536" t="s">
        <v>437</v>
      </c>
      <c r="C28" s="535">
        <v>103900</v>
      </c>
    </row>
    <row r="29" spans="1:3" ht="24" customHeight="1">
      <c r="A29" s="522" t="s">
        <v>438</v>
      </c>
      <c r="B29" s="536" t="s">
        <v>439</v>
      </c>
      <c r="C29" s="535">
        <v>2000</v>
      </c>
    </row>
    <row r="30" spans="1:4" ht="24" customHeight="1">
      <c r="A30" s="522" t="s">
        <v>440</v>
      </c>
      <c r="B30" s="536" t="s">
        <v>441</v>
      </c>
      <c r="C30" s="535">
        <v>2500</v>
      </c>
      <c r="D30" s="41">
        <f>SUM(C17:C39)</f>
        <v>2550260</v>
      </c>
    </row>
    <row r="31" spans="1:3" ht="25.5" customHeight="1">
      <c r="A31" s="522" t="s">
        <v>442</v>
      </c>
      <c r="B31" s="536" t="s">
        <v>443</v>
      </c>
      <c r="C31" s="535">
        <v>3000</v>
      </c>
    </row>
    <row r="32" spans="1:3" ht="25.5" customHeight="1">
      <c r="A32" s="522" t="s">
        <v>541</v>
      </c>
      <c r="B32" s="537" t="s">
        <v>542</v>
      </c>
      <c r="C32" s="535">
        <v>30000</v>
      </c>
    </row>
    <row r="33" spans="1:3" ht="16.5" customHeight="1">
      <c r="A33" s="522" t="s">
        <v>444</v>
      </c>
      <c r="B33" s="534" t="s">
        <v>445</v>
      </c>
      <c r="C33" s="535">
        <v>3000</v>
      </c>
    </row>
    <row r="34" spans="1:3" ht="16.5" customHeight="1">
      <c r="A34" s="522" t="s">
        <v>446</v>
      </c>
      <c r="B34" s="534" t="s">
        <v>447</v>
      </c>
      <c r="C34" s="535">
        <v>30000</v>
      </c>
    </row>
    <row r="35" spans="1:3" ht="16.5" customHeight="1">
      <c r="A35" s="522" t="s">
        <v>448</v>
      </c>
      <c r="B35" s="534" t="s">
        <v>449</v>
      </c>
      <c r="C35" s="535">
        <v>23000</v>
      </c>
    </row>
    <row r="36" spans="1:3" ht="16.5" customHeight="1">
      <c r="A36" s="522" t="s">
        <v>622</v>
      </c>
      <c r="B36" s="534" t="s">
        <v>134</v>
      </c>
      <c r="C36" s="535">
        <v>43000</v>
      </c>
    </row>
    <row r="37" spans="1:3" ht="16.5" customHeight="1">
      <c r="A37" s="522" t="s">
        <v>450</v>
      </c>
      <c r="B37" s="534" t="s">
        <v>451</v>
      </c>
      <c r="C37" s="535">
        <v>2000</v>
      </c>
    </row>
    <row r="38" spans="1:3" ht="25.5">
      <c r="A38" s="522" t="s">
        <v>452</v>
      </c>
      <c r="B38" s="534" t="s">
        <v>453</v>
      </c>
      <c r="C38" s="535">
        <v>1000</v>
      </c>
    </row>
    <row r="39" spans="1:3" ht="18" customHeight="1">
      <c r="A39" s="522" t="s">
        <v>454</v>
      </c>
      <c r="B39" s="534" t="s">
        <v>455</v>
      </c>
      <c r="C39" s="535">
        <v>1200</v>
      </c>
    </row>
    <row r="40" spans="1:4" ht="16.5" customHeight="1" hidden="1">
      <c r="A40" s="538"/>
      <c r="B40" s="539" t="s">
        <v>456</v>
      </c>
      <c r="C40" s="535"/>
      <c r="D40" s="41"/>
    </row>
    <row r="41" spans="1:3" ht="16.5" customHeight="1">
      <c r="A41" s="525"/>
      <c r="B41" s="540" t="s">
        <v>457</v>
      </c>
      <c r="C41" s="541">
        <v>-472154.69</v>
      </c>
    </row>
    <row r="42" spans="1:3" s="43" customFormat="1" ht="21.75" customHeight="1">
      <c r="A42" s="851" t="s">
        <v>367</v>
      </c>
      <c r="B42" s="851"/>
      <c r="C42" s="542">
        <f>SUM(C17:C41)</f>
        <v>2078105.31</v>
      </c>
    </row>
    <row r="43" spans="1:3" ht="8.25" customHeight="1">
      <c r="A43" s="44"/>
      <c r="B43" s="42"/>
      <c r="C43" s="45"/>
    </row>
    <row r="44" spans="1:3" ht="12.75" customHeight="1" hidden="1">
      <c r="A44" s="844" t="s">
        <v>458</v>
      </c>
      <c r="B44" s="844"/>
      <c r="C44" s="45"/>
    </row>
    <row r="45" spans="1:3" ht="16.5" customHeight="1">
      <c r="A45" s="844"/>
      <c r="B45" s="844"/>
      <c r="C45" s="45"/>
    </row>
    <row r="46" spans="1:3" ht="16.5" customHeight="1">
      <c r="A46" s="44"/>
      <c r="B46" s="42"/>
      <c r="C46" s="45"/>
    </row>
    <row r="47" spans="1:3" ht="16.5" customHeight="1">
      <c r="A47" s="44"/>
      <c r="B47" s="42"/>
      <c r="C47" s="45"/>
    </row>
    <row r="48" spans="1:3" ht="16.5" customHeight="1">
      <c r="A48" s="44"/>
      <c r="B48" s="42"/>
      <c r="C48" s="45"/>
    </row>
    <row r="49" spans="1:3" ht="16.5" customHeight="1">
      <c r="A49" s="44"/>
      <c r="B49" s="42"/>
      <c r="C49" s="45"/>
    </row>
    <row r="50" spans="1:3" ht="16.5" customHeight="1">
      <c r="A50" s="44"/>
      <c r="B50" s="42"/>
      <c r="C50" s="45"/>
    </row>
    <row r="51" spans="1:2" ht="16.5" customHeight="1">
      <c r="A51" s="44"/>
      <c r="B51" s="42"/>
    </row>
    <row r="52" spans="1:2" ht="16.5" customHeight="1">
      <c r="A52" s="44"/>
      <c r="B52" s="42"/>
    </row>
    <row r="53" spans="1:2" ht="16.5" customHeight="1">
      <c r="A53" s="44"/>
      <c r="B53" s="42"/>
    </row>
    <row r="54" spans="1:2" ht="16.5" customHeight="1">
      <c r="A54" s="44"/>
      <c r="B54" s="42"/>
    </row>
    <row r="55" spans="1:2" ht="16.5" customHeight="1">
      <c r="A55" s="44"/>
      <c r="B55" s="42"/>
    </row>
    <row r="56" ht="22.5" customHeight="1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  <row r="165" ht="12.75">
      <c r="A165" s="44"/>
    </row>
    <row r="166" ht="12.75">
      <c r="A166" s="44"/>
    </row>
    <row r="167" ht="12.75">
      <c r="A167" s="44"/>
    </row>
    <row r="168" ht="12.75">
      <c r="A168" s="44"/>
    </row>
    <row r="169" ht="12.75">
      <c r="A169" s="44"/>
    </row>
    <row r="170" ht="12.75">
      <c r="A170" s="44"/>
    </row>
    <row r="171" ht="12.75">
      <c r="A171" s="44"/>
    </row>
    <row r="172" ht="12.75">
      <c r="A172" s="44"/>
    </row>
  </sheetData>
  <sheetProtection/>
  <mergeCells count="8">
    <mergeCell ref="A44:B44"/>
    <mergeCell ref="A45:B45"/>
    <mergeCell ref="A3:C3"/>
    <mergeCell ref="A4:C4"/>
    <mergeCell ref="A6:C6"/>
    <mergeCell ref="A14:B14"/>
    <mergeCell ref="A16:C16"/>
    <mergeCell ref="A42:B42"/>
  </mergeCells>
  <printOptions horizontalCentered="1"/>
  <pageMargins left="0.7874015748031497" right="0.7874015748031497" top="0.9055118110236221" bottom="0.5118110236220472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F1" sqref="F1"/>
    </sheetView>
  </sheetViews>
  <sheetFormatPr defaultColWidth="8.625" defaultRowHeight="12.75"/>
  <cols>
    <col min="1" max="1" width="5.625" style="543" customWidth="1"/>
    <col min="2" max="2" width="8.625" style="543" customWidth="1"/>
    <col min="3" max="3" width="39.625" style="543" customWidth="1"/>
    <col min="4" max="4" width="11.375" style="543" customWidth="1"/>
    <col min="5" max="5" width="14.75390625" style="543" customWidth="1"/>
    <col min="6" max="6" width="13.375" style="543" customWidth="1"/>
    <col min="7" max="7" width="11.25390625" style="543" hidden="1" customWidth="1"/>
    <col min="8" max="10" width="8.625" style="543" customWidth="1"/>
    <col min="11" max="11" width="14.75390625" style="545" customWidth="1"/>
    <col min="12" max="16384" width="8.625" style="543" customWidth="1"/>
  </cols>
  <sheetData>
    <row r="1" spans="3:6" ht="58.5" customHeight="1">
      <c r="C1" s="544"/>
      <c r="D1" s="544"/>
      <c r="F1" s="713" t="s">
        <v>806</v>
      </c>
    </row>
    <row r="2" spans="1:7" ht="15.75" customHeight="1">
      <c r="A2" s="855" t="s">
        <v>593</v>
      </c>
      <c r="B2" s="855"/>
      <c r="C2" s="855"/>
      <c r="D2" s="855"/>
      <c r="E2" s="855"/>
      <c r="F2" s="855"/>
      <c r="G2" s="855"/>
    </row>
    <row r="3" spans="1:7" ht="15.75" customHeight="1">
      <c r="A3" s="855"/>
      <c r="B3" s="855"/>
      <c r="C3" s="855"/>
      <c r="D3" s="855"/>
      <c r="E3" s="855"/>
      <c r="F3" s="855"/>
      <c r="G3" s="855"/>
    </row>
    <row r="4" spans="1:7" ht="15.75" customHeight="1">
      <c r="A4" s="852" t="s">
        <v>621</v>
      </c>
      <c r="B4" s="852"/>
      <c r="C4" s="852"/>
      <c r="D4" s="852"/>
      <c r="E4" s="852"/>
      <c r="F4" s="852"/>
      <c r="G4" s="852"/>
    </row>
    <row r="5" spans="1:7" ht="8.25" customHeight="1">
      <c r="A5" s="546"/>
      <c r="B5" s="546"/>
      <c r="C5" s="546"/>
      <c r="D5" s="546"/>
      <c r="E5" s="546"/>
      <c r="F5" s="546"/>
      <c r="G5" s="546"/>
    </row>
    <row r="6" spans="1:7" ht="24.75" customHeight="1">
      <c r="A6" s="547" t="s">
        <v>459</v>
      </c>
      <c r="B6" s="548" t="s">
        <v>460</v>
      </c>
      <c r="C6" s="548" t="s">
        <v>461</v>
      </c>
      <c r="D6" s="549" t="s">
        <v>462</v>
      </c>
      <c r="E6" s="548" t="s">
        <v>463</v>
      </c>
      <c r="F6" s="548" t="s">
        <v>464</v>
      </c>
      <c r="G6" s="550" t="s">
        <v>465</v>
      </c>
    </row>
    <row r="7" spans="1:7" ht="18" customHeight="1">
      <c r="A7" s="853" t="s">
        <v>463</v>
      </c>
      <c r="B7" s="854"/>
      <c r="C7" s="854"/>
      <c r="D7" s="551">
        <v>0</v>
      </c>
      <c r="E7" s="551">
        <f>E8</f>
        <v>128300</v>
      </c>
      <c r="F7" s="552"/>
      <c r="G7" s="553"/>
    </row>
    <row r="8" spans="1:7" ht="15.75" customHeight="1">
      <c r="A8" s="554" t="s">
        <v>178</v>
      </c>
      <c r="B8" s="555" t="s">
        <v>180</v>
      </c>
      <c r="C8" s="556" t="s">
        <v>179</v>
      </c>
      <c r="D8" s="557"/>
      <c r="E8" s="557">
        <f>E9+E13</f>
        <v>128300</v>
      </c>
      <c r="F8" s="558"/>
      <c r="G8" s="559"/>
    </row>
    <row r="9" spans="1:8" ht="17.25" customHeight="1">
      <c r="A9" s="861" t="s">
        <v>466</v>
      </c>
      <c r="B9" s="862"/>
      <c r="C9" s="863"/>
      <c r="D9" s="560"/>
      <c r="E9" s="561">
        <f>SUM(E10:E12)</f>
        <v>32800</v>
      </c>
      <c r="F9" s="562"/>
      <c r="G9" s="563"/>
      <c r="H9" s="545"/>
    </row>
    <row r="10" spans="1:7" ht="15.75" customHeight="1">
      <c r="A10" s="564"/>
      <c r="B10" s="565"/>
      <c r="C10" s="566" t="s">
        <v>467</v>
      </c>
      <c r="D10" s="567"/>
      <c r="E10" s="568">
        <v>800</v>
      </c>
      <c r="F10" s="569"/>
      <c r="G10" s="570"/>
    </row>
    <row r="11" spans="1:7" ht="15.75" customHeight="1">
      <c r="A11" s="564"/>
      <c r="B11" s="565"/>
      <c r="C11" s="571" t="s">
        <v>468</v>
      </c>
      <c r="D11" s="572"/>
      <c r="E11" s="573">
        <v>5000</v>
      </c>
      <c r="F11" s="574"/>
      <c r="G11" s="575"/>
    </row>
    <row r="12" spans="1:7" ht="15.75" customHeight="1">
      <c r="A12" s="564"/>
      <c r="B12" s="565"/>
      <c r="C12" s="576" t="s">
        <v>469</v>
      </c>
      <c r="D12" s="577"/>
      <c r="E12" s="578">
        <v>27000</v>
      </c>
      <c r="F12" s="579"/>
      <c r="G12" s="580"/>
    </row>
    <row r="13" spans="1:8" ht="18.75" customHeight="1">
      <c r="A13" s="861" t="s">
        <v>470</v>
      </c>
      <c r="B13" s="862"/>
      <c r="C13" s="863"/>
      <c r="D13" s="581"/>
      <c r="E13" s="582">
        <f>SUM(E14:E16)</f>
        <v>95500</v>
      </c>
      <c r="F13" s="558"/>
      <c r="G13" s="559"/>
      <c r="H13" s="545"/>
    </row>
    <row r="14" spans="1:7" ht="15.75" customHeight="1">
      <c r="A14" s="564"/>
      <c r="B14" s="565"/>
      <c r="C14" s="566" t="s">
        <v>467</v>
      </c>
      <c r="D14" s="567"/>
      <c r="E14" s="568">
        <v>5500</v>
      </c>
      <c r="F14" s="569"/>
      <c r="G14" s="570"/>
    </row>
    <row r="15" spans="1:7" ht="15.75" customHeight="1">
      <c r="A15" s="564"/>
      <c r="B15" s="565"/>
      <c r="C15" s="571" t="s">
        <v>468</v>
      </c>
      <c r="D15" s="572"/>
      <c r="E15" s="573">
        <v>15000</v>
      </c>
      <c r="F15" s="574"/>
      <c r="G15" s="575"/>
    </row>
    <row r="16" spans="1:7" ht="15.75" customHeight="1">
      <c r="A16" s="564"/>
      <c r="B16" s="565"/>
      <c r="C16" s="583" t="s">
        <v>469</v>
      </c>
      <c r="D16" s="577"/>
      <c r="E16" s="584">
        <v>75000</v>
      </c>
      <c r="F16" s="579"/>
      <c r="G16" s="580"/>
    </row>
    <row r="17" spans="1:7" ht="8.25" customHeight="1">
      <c r="A17" s="585"/>
      <c r="B17" s="586"/>
      <c r="C17" s="587"/>
      <c r="D17" s="588"/>
      <c r="E17" s="589"/>
      <c r="F17" s="590"/>
      <c r="G17" s="559"/>
    </row>
    <row r="18" spans="1:7" ht="18" customHeight="1">
      <c r="A18" s="856" t="s">
        <v>464</v>
      </c>
      <c r="B18" s="857"/>
      <c r="C18" s="857"/>
      <c r="D18" s="591"/>
      <c r="E18" s="592"/>
      <c r="F18" s="551">
        <f>F19</f>
        <v>128300</v>
      </c>
      <c r="G18" s="593"/>
    </row>
    <row r="19" spans="1:11" ht="15.75" customHeight="1">
      <c r="A19" s="554" t="s">
        <v>178</v>
      </c>
      <c r="B19" s="555" t="s">
        <v>180</v>
      </c>
      <c r="C19" s="556" t="s">
        <v>179</v>
      </c>
      <c r="D19" s="594"/>
      <c r="E19" s="558"/>
      <c r="F19" s="557">
        <f>F20+F24</f>
        <v>128300</v>
      </c>
      <c r="G19" s="595"/>
      <c r="K19" s="545">
        <v>110292.47</v>
      </c>
    </row>
    <row r="20" spans="1:11" ht="16.5" customHeight="1">
      <c r="A20" s="861" t="s">
        <v>466</v>
      </c>
      <c r="B20" s="862"/>
      <c r="C20" s="863"/>
      <c r="D20" s="596"/>
      <c r="E20" s="562"/>
      <c r="F20" s="597">
        <f>SUM(F21:F23)</f>
        <v>32800</v>
      </c>
      <c r="G20" s="563">
        <f>SUM(G21:G23)</f>
        <v>0</v>
      </c>
      <c r="K20" s="545">
        <v>937.48</v>
      </c>
    </row>
    <row r="21" spans="1:11" ht="15.75" customHeight="1">
      <c r="A21" s="564"/>
      <c r="B21" s="565"/>
      <c r="C21" s="598" t="s">
        <v>471</v>
      </c>
      <c r="D21" s="599"/>
      <c r="E21" s="600"/>
      <c r="F21" s="601">
        <v>3000</v>
      </c>
      <c r="G21" s="602"/>
      <c r="K21" s="545">
        <v>1067008.57</v>
      </c>
    </row>
    <row r="22" spans="1:11" ht="15.75" customHeight="1">
      <c r="A22" s="564"/>
      <c r="B22" s="565"/>
      <c r="C22" s="571" t="s">
        <v>472</v>
      </c>
      <c r="D22" s="572"/>
      <c r="E22" s="573"/>
      <c r="F22" s="574">
        <v>3300</v>
      </c>
      <c r="G22" s="575"/>
      <c r="K22" s="545">
        <v>9069.58</v>
      </c>
    </row>
    <row r="23" spans="1:11" ht="15.75" customHeight="1">
      <c r="A23" s="564"/>
      <c r="B23" s="565"/>
      <c r="C23" s="603" t="s">
        <v>473</v>
      </c>
      <c r="D23" s="604"/>
      <c r="E23" s="605"/>
      <c r="F23" s="606">
        <v>26500</v>
      </c>
      <c r="G23" s="607"/>
      <c r="K23" s="545">
        <v>2974.54</v>
      </c>
    </row>
    <row r="24" spans="1:11" ht="18.75" customHeight="1">
      <c r="A24" s="861" t="s">
        <v>470</v>
      </c>
      <c r="B24" s="862"/>
      <c r="C24" s="863"/>
      <c r="D24" s="608"/>
      <c r="E24" s="597"/>
      <c r="F24" s="597">
        <f>SUM(F25:F27)</f>
        <v>95500</v>
      </c>
      <c r="G24" s="609">
        <f>SUM(G25:G27)</f>
        <v>0</v>
      </c>
      <c r="K24" s="545">
        <v>737745.47</v>
      </c>
    </row>
    <row r="25" spans="1:11" ht="15.75" customHeight="1">
      <c r="A25" s="564"/>
      <c r="B25" s="565"/>
      <c r="C25" s="583" t="s">
        <v>471</v>
      </c>
      <c r="D25" s="577"/>
      <c r="E25" s="584"/>
      <c r="F25" s="579">
        <v>13000</v>
      </c>
      <c r="G25" s="580"/>
      <c r="K25" s="545">
        <f>SUM(K19:K24)</f>
        <v>1928028.11</v>
      </c>
    </row>
    <row r="26" spans="1:11" ht="15.75" customHeight="1">
      <c r="A26" s="564"/>
      <c r="B26" s="565"/>
      <c r="C26" s="571" t="s">
        <v>472</v>
      </c>
      <c r="D26" s="572"/>
      <c r="E26" s="573"/>
      <c r="F26" s="574">
        <v>7000</v>
      </c>
      <c r="G26" s="575"/>
      <c r="K26" s="545">
        <v>1939166</v>
      </c>
    </row>
    <row r="27" spans="1:11" ht="15.75" customHeight="1" thickBot="1">
      <c r="A27" s="564"/>
      <c r="B27" s="565"/>
      <c r="C27" s="571" t="s">
        <v>473</v>
      </c>
      <c r="D27" s="610"/>
      <c r="E27" s="611"/>
      <c r="F27" s="612">
        <v>75500</v>
      </c>
      <c r="G27" s="575"/>
      <c r="K27" s="545">
        <f>SUM(K25-K26)</f>
        <v>-11137.889999999898</v>
      </c>
    </row>
    <row r="28" spans="1:11" ht="24.75" customHeight="1" thickBot="1">
      <c r="A28" s="858" t="s">
        <v>474</v>
      </c>
      <c r="B28" s="859"/>
      <c r="C28" s="859"/>
      <c r="D28" s="613"/>
      <c r="E28" s="614">
        <f>E8+D8</f>
        <v>128300</v>
      </c>
      <c r="F28" s="614">
        <f>F8+E8</f>
        <v>128300</v>
      </c>
      <c r="G28" s="615">
        <f>F18+G18</f>
        <v>128300</v>
      </c>
      <c r="K28" s="545">
        <v>1940201</v>
      </c>
    </row>
    <row r="29" spans="1:11" ht="12.75">
      <c r="A29" s="616"/>
      <c r="B29" s="616"/>
      <c r="E29" s="45"/>
      <c r="F29" s="45"/>
      <c r="G29" s="45"/>
      <c r="K29" s="545">
        <f>SUM(K25-K28)</f>
        <v>-12172.889999999898</v>
      </c>
    </row>
    <row r="31" spans="3:7" ht="25.5" customHeight="1">
      <c r="C31" s="860"/>
      <c r="D31" s="860"/>
      <c r="E31" s="860"/>
      <c r="F31" s="860"/>
      <c r="G31" s="860"/>
    </row>
  </sheetData>
  <sheetProtection/>
  <mergeCells count="10">
    <mergeCell ref="A28:C28"/>
    <mergeCell ref="C31:G31"/>
    <mergeCell ref="A9:C9"/>
    <mergeCell ref="A13:C13"/>
    <mergeCell ref="A20:C20"/>
    <mergeCell ref="A24:C24"/>
    <mergeCell ref="A4:G4"/>
    <mergeCell ref="A7:C7"/>
    <mergeCell ref="A2:G3"/>
    <mergeCell ref="A18:C18"/>
  </mergeCells>
  <printOptions horizontalCentered="1"/>
  <pageMargins left="0.7874015748031497" right="0.7874015748031497" top="1.062992125984252" bottom="0.7086614173228347" header="0.2755905511811024" footer="0.4330708661417323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3"/>
  <sheetViews>
    <sheetView zoomScale="90" zoomScaleNormal="90" zoomScalePageLayoutView="0" workbookViewId="0" topLeftCell="A1">
      <selection activeCell="L6" sqref="L6"/>
    </sheetView>
  </sheetViews>
  <sheetFormatPr defaultColWidth="8.625" defaultRowHeight="12.75"/>
  <cols>
    <col min="1" max="1" width="3.75390625" style="26" customWidth="1"/>
    <col min="2" max="2" width="7.625" style="26" customWidth="1"/>
    <col min="3" max="3" width="9.25390625" style="26" customWidth="1"/>
    <col min="4" max="4" width="18.375" style="26" customWidth="1"/>
    <col min="5" max="5" width="22.75390625" style="26" customWidth="1"/>
    <col min="6" max="6" width="26.375" style="26" customWidth="1"/>
    <col min="7" max="7" width="13.75390625" style="26" customWidth="1"/>
    <col min="8" max="8" width="1.875" style="26" customWidth="1"/>
    <col min="9" max="9" width="13.125" style="26" customWidth="1"/>
    <col min="10" max="16384" width="8.625" style="26" customWidth="1"/>
  </cols>
  <sheetData>
    <row r="1" ht="55.5" customHeight="1">
      <c r="G1" s="713" t="s">
        <v>807</v>
      </c>
    </row>
    <row r="2" spans="1:7" ht="33.75" customHeight="1">
      <c r="A2" s="864" t="s">
        <v>19</v>
      </c>
      <c r="B2" s="864"/>
      <c r="C2" s="864"/>
      <c r="D2" s="864"/>
      <c r="E2" s="864"/>
      <c r="F2" s="864"/>
      <c r="G2" s="864"/>
    </row>
    <row r="3" ht="10.5" customHeight="1">
      <c r="G3" s="46" t="s">
        <v>279</v>
      </c>
    </row>
    <row r="4" spans="1:7" ht="22.5" customHeight="1">
      <c r="A4" s="111" t="s">
        <v>280</v>
      </c>
      <c r="B4" s="111" t="s">
        <v>66</v>
      </c>
      <c r="C4" s="111" t="s">
        <v>67</v>
      </c>
      <c r="D4" s="111" t="s">
        <v>397</v>
      </c>
      <c r="E4" s="111" t="s">
        <v>475</v>
      </c>
      <c r="F4" s="111" t="s">
        <v>476</v>
      </c>
      <c r="G4" s="112" t="s">
        <v>477</v>
      </c>
    </row>
    <row r="5" spans="1:7" ht="7.5" customHeight="1">
      <c r="A5" s="34">
        <v>1</v>
      </c>
      <c r="B5" s="34">
        <v>2</v>
      </c>
      <c r="C5" s="34">
        <v>3</v>
      </c>
      <c r="D5" s="34"/>
      <c r="E5" s="34">
        <v>4</v>
      </c>
      <c r="F5" s="34">
        <v>5</v>
      </c>
      <c r="G5" s="34">
        <v>6</v>
      </c>
    </row>
    <row r="6" spans="1:7" ht="20.25" customHeight="1">
      <c r="A6" s="47" t="s">
        <v>478</v>
      </c>
      <c r="B6" s="48"/>
      <c r="C6" s="48"/>
      <c r="D6" s="48"/>
      <c r="E6" s="48"/>
      <c r="F6" s="48"/>
      <c r="G6" s="107">
        <f>G7</f>
        <v>893000</v>
      </c>
    </row>
    <row r="7" spans="1:7" ht="20.25" customHeight="1">
      <c r="A7" s="49" t="s">
        <v>479</v>
      </c>
      <c r="B7" s="50"/>
      <c r="C7" s="50"/>
      <c r="D7" s="50"/>
      <c r="E7" s="50"/>
      <c r="F7" s="50"/>
      <c r="G7" s="51">
        <f>SUM(G8:G14)</f>
        <v>893000</v>
      </c>
    </row>
    <row r="8" spans="1:256" s="362" customFormat="1" ht="30" customHeight="1">
      <c r="A8" s="617">
        <v>1</v>
      </c>
      <c r="B8" s="618" t="s">
        <v>76</v>
      </c>
      <c r="C8" s="618" t="s">
        <v>241</v>
      </c>
      <c r="D8" s="619" t="s">
        <v>480</v>
      </c>
      <c r="E8" s="865" t="s">
        <v>41</v>
      </c>
      <c r="F8" s="620" t="s">
        <v>481</v>
      </c>
      <c r="G8" s="370">
        <v>205400</v>
      </c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FA8" s="485"/>
      <c r="FB8" s="485"/>
      <c r="FC8" s="485"/>
      <c r="FD8" s="485"/>
      <c r="FE8" s="485"/>
      <c r="FF8" s="485"/>
      <c r="FG8" s="485"/>
      <c r="FH8" s="485"/>
      <c r="FI8" s="485"/>
      <c r="FJ8" s="485"/>
      <c r="FK8" s="485"/>
      <c r="FL8" s="485"/>
      <c r="FM8" s="485"/>
      <c r="FN8" s="485"/>
      <c r="FO8" s="485"/>
      <c r="FP8" s="485"/>
      <c r="FQ8" s="485"/>
      <c r="FR8" s="485"/>
      <c r="FS8" s="485"/>
      <c r="FT8" s="485"/>
      <c r="FU8" s="485"/>
      <c r="FV8" s="485"/>
      <c r="FW8" s="485"/>
      <c r="FX8" s="485"/>
      <c r="FY8" s="485"/>
      <c r="FZ8" s="485"/>
      <c r="GA8" s="485"/>
      <c r="GB8" s="485"/>
      <c r="GC8" s="485"/>
      <c r="GD8" s="485"/>
      <c r="GE8" s="485"/>
      <c r="GF8" s="485"/>
      <c r="GG8" s="485"/>
      <c r="GH8" s="485"/>
      <c r="GI8" s="485"/>
      <c r="GJ8" s="485"/>
      <c r="GK8" s="485"/>
      <c r="GL8" s="485"/>
      <c r="GM8" s="485"/>
      <c r="GN8" s="485"/>
      <c r="GO8" s="485"/>
      <c r="GP8" s="485"/>
      <c r="GQ8" s="485"/>
      <c r="GR8" s="485"/>
      <c r="GS8" s="485"/>
      <c r="GT8" s="485"/>
      <c r="GU8" s="485"/>
      <c r="GV8" s="485"/>
      <c r="GW8" s="485"/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485"/>
      <c r="HX8" s="485"/>
      <c r="HY8" s="485"/>
      <c r="HZ8" s="485"/>
      <c r="IA8" s="485"/>
      <c r="IB8" s="485"/>
      <c r="IC8" s="485"/>
      <c r="ID8" s="485"/>
      <c r="IE8" s="485"/>
      <c r="IF8" s="485"/>
      <c r="IG8" s="485"/>
      <c r="IH8" s="485"/>
      <c r="II8" s="485"/>
      <c r="IJ8" s="485"/>
      <c r="IK8" s="485"/>
      <c r="IL8" s="485"/>
      <c r="IM8" s="485"/>
      <c r="IN8" s="485"/>
      <c r="IO8" s="485"/>
      <c r="IP8" s="485"/>
      <c r="IQ8" s="485"/>
      <c r="IR8" s="485"/>
      <c r="IS8" s="485"/>
      <c r="IT8" s="485"/>
      <c r="IU8" s="485"/>
      <c r="IV8" s="485"/>
    </row>
    <row r="9" spans="1:256" s="362" customFormat="1" ht="30" customHeight="1">
      <c r="A9" s="617">
        <v>2</v>
      </c>
      <c r="B9" s="369">
        <v>400</v>
      </c>
      <c r="C9" s="369">
        <v>40002</v>
      </c>
      <c r="D9" s="369" t="s">
        <v>86</v>
      </c>
      <c r="E9" s="866"/>
      <c r="F9" s="620" t="s">
        <v>482</v>
      </c>
      <c r="G9" s="370">
        <v>328400</v>
      </c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  <c r="HX9" s="485"/>
      <c r="HY9" s="485"/>
      <c r="HZ9" s="485"/>
      <c r="IA9" s="485"/>
      <c r="IB9" s="485"/>
      <c r="IC9" s="485"/>
      <c r="ID9" s="485"/>
      <c r="IE9" s="485"/>
      <c r="IF9" s="485"/>
      <c r="IG9" s="485"/>
      <c r="IH9" s="485"/>
      <c r="II9" s="485"/>
      <c r="IJ9" s="485"/>
      <c r="IK9" s="485"/>
      <c r="IL9" s="485"/>
      <c r="IM9" s="485"/>
      <c r="IN9" s="485"/>
      <c r="IO9" s="485"/>
      <c r="IP9" s="485"/>
      <c r="IQ9" s="485"/>
      <c r="IR9" s="485"/>
      <c r="IS9" s="485"/>
      <c r="IT9" s="485"/>
      <c r="IU9" s="485"/>
      <c r="IV9" s="485"/>
    </row>
    <row r="10" spans="1:256" s="362" customFormat="1" ht="30" customHeight="1">
      <c r="A10" s="617">
        <v>3</v>
      </c>
      <c r="B10" s="369">
        <v>600</v>
      </c>
      <c r="C10" s="369">
        <v>60016</v>
      </c>
      <c r="D10" s="619" t="s">
        <v>244</v>
      </c>
      <c r="E10" s="866"/>
      <c r="F10" s="620" t="s">
        <v>483</v>
      </c>
      <c r="G10" s="370">
        <v>71000</v>
      </c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/>
      <c r="EO10" s="485"/>
      <c r="EP10" s="485"/>
      <c r="EQ10" s="485"/>
      <c r="ER10" s="485"/>
      <c r="ES10" s="485"/>
      <c r="ET10" s="485"/>
      <c r="EU10" s="485"/>
      <c r="EV10" s="485"/>
      <c r="EW10" s="485"/>
      <c r="EX10" s="485"/>
      <c r="EY10" s="485"/>
      <c r="EZ10" s="485"/>
      <c r="FA10" s="485"/>
      <c r="FB10" s="485"/>
      <c r="FC10" s="485"/>
      <c r="FD10" s="485"/>
      <c r="FE10" s="485"/>
      <c r="FF10" s="485"/>
      <c r="FG10" s="485"/>
      <c r="FH10" s="485"/>
      <c r="FI10" s="485"/>
      <c r="FJ10" s="485"/>
      <c r="FK10" s="485"/>
      <c r="FL10" s="485"/>
      <c r="FM10" s="485"/>
      <c r="FN10" s="485"/>
      <c r="FO10" s="485"/>
      <c r="FP10" s="485"/>
      <c r="FQ10" s="485"/>
      <c r="FR10" s="485"/>
      <c r="FS10" s="485"/>
      <c r="FT10" s="485"/>
      <c r="FU10" s="485"/>
      <c r="FV10" s="485"/>
      <c r="FW10" s="485"/>
      <c r="FX10" s="485"/>
      <c r="FY10" s="485"/>
      <c r="FZ10" s="485"/>
      <c r="GA10" s="485"/>
      <c r="GB10" s="485"/>
      <c r="GC10" s="485"/>
      <c r="GD10" s="485"/>
      <c r="GE10" s="485"/>
      <c r="GF10" s="485"/>
      <c r="GG10" s="485"/>
      <c r="GH10" s="485"/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/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/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/>
      <c r="HW10" s="485"/>
      <c r="HX10" s="485"/>
      <c r="HY10" s="485"/>
      <c r="HZ10" s="485"/>
      <c r="IA10" s="485"/>
      <c r="IB10" s="485"/>
      <c r="IC10" s="485"/>
      <c r="ID10" s="485"/>
      <c r="IE10" s="485"/>
      <c r="IF10" s="485"/>
      <c r="IG10" s="485"/>
      <c r="IH10" s="485"/>
      <c r="II10" s="485"/>
      <c r="IJ10" s="485"/>
      <c r="IK10" s="485"/>
      <c r="IL10" s="485"/>
      <c r="IM10" s="485"/>
      <c r="IN10" s="485"/>
      <c r="IO10" s="485"/>
      <c r="IP10" s="485"/>
      <c r="IQ10" s="485"/>
      <c r="IR10" s="485"/>
      <c r="IS10" s="485"/>
      <c r="IT10" s="485"/>
      <c r="IU10" s="485"/>
      <c r="IV10" s="485"/>
    </row>
    <row r="11" spans="1:256" s="362" customFormat="1" ht="30" customHeight="1">
      <c r="A11" s="617">
        <v>4</v>
      </c>
      <c r="B11" s="369">
        <v>700</v>
      </c>
      <c r="C11" s="369">
        <v>70004</v>
      </c>
      <c r="D11" s="621" t="s">
        <v>535</v>
      </c>
      <c r="E11" s="866"/>
      <c r="F11" s="622" t="s">
        <v>484</v>
      </c>
      <c r="G11" s="370">
        <v>60500</v>
      </c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/>
      <c r="HK11" s="485"/>
      <c r="HL11" s="485"/>
      <c r="HM11" s="485"/>
      <c r="HN11" s="485"/>
      <c r="HO11" s="485"/>
      <c r="HP11" s="485"/>
      <c r="HQ11" s="485"/>
      <c r="HR11" s="485"/>
      <c r="HS11" s="485"/>
      <c r="HT11" s="485"/>
      <c r="HU11" s="485"/>
      <c r="HV11" s="485"/>
      <c r="HW11" s="485"/>
      <c r="HX11" s="485"/>
      <c r="HY11" s="485"/>
      <c r="HZ11" s="485"/>
      <c r="IA11" s="485"/>
      <c r="IB11" s="485"/>
      <c r="IC11" s="485"/>
      <c r="ID11" s="485"/>
      <c r="IE11" s="485"/>
      <c r="IF11" s="485"/>
      <c r="IG11" s="485"/>
      <c r="IH11" s="485"/>
      <c r="II11" s="485"/>
      <c r="IJ11" s="485"/>
      <c r="IK11" s="485"/>
      <c r="IL11" s="485"/>
      <c r="IM11" s="485"/>
      <c r="IN11" s="485"/>
      <c r="IO11" s="485"/>
      <c r="IP11" s="485"/>
      <c r="IQ11" s="485"/>
      <c r="IR11" s="485"/>
      <c r="IS11" s="485"/>
      <c r="IT11" s="485"/>
      <c r="IU11" s="485"/>
      <c r="IV11" s="485"/>
    </row>
    <row r="12" spans="1:256" s="362" customFormat="1" ht="25.5">
      <c r="A12" s="623">
        <v>5</v>
      </c>
      <c r="B12" s="367">
        <v>801</v>
      </c>
      <c r="C12" s="367">
        <v>80113</v>
      </c>
      <c r="D12" s="619" t="s">
        <v>258</v>
      </c>
      <c r="E12" s="866"/>
      <c r="F12" s="624" t="s">
        <v>485</v>
      </c>
      <c r="G12" s="370">
        <v>193300</v>
      </c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5"/>
      <c r="DF12" s="485"/>
      <c r="DG12" s="485"/>
      <c r="DH12" s="485"/>
      <c r="DI12" s="485"/>
      <c r="DJ12" s="485"/>
      <c r="DK12" s="485"/>
      <c r="DL12" s="485"/>
      <c r="DM12" s="485"/>
      <c r="DN12" s="485"/>
      <c r="DO12" s="485"/>
      <c r="DP12" s="485"/>
      <c r="DQ12" s="485"/>
      <c r="DR12" s="485"/>
      <c r="DS12" s="485"/>
      <c r="DT12" s="485"/>
      <c r="DU12" s="485"/>
      <c r="DV12" s="485"/>
      <c r="DW12" s="485"/>
      <c r="DX12" s="485"/>
      <c r="DY12" s="485"/>
      <c r="DZ12" s="485"/>
      <c r="EA12" s="485"/>
      <c r="EB12" s="485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5"/>
      <c r="EN12" s="485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5"/>
      <c r="EZ12" s="485"/>
      <c r="FA12" s="485"/>
      <c r="FB12" s="485"/>
      <c r="FC12" s="485"/>
      <c r="FD12" s="485"/>
      <c r="FE12" s="485"/>
      <c r="FF12" s="485"/>
      <c r="FG12" s="485"/>
      <c r="FH12" s="485"/>
      <c r="FI12" s="485"/>
      <c r="FJ12" s="485"/>
      <c r="FK12" s="485"/>
      <c r="FL12" s="485"/>
      <c r="FM12" s="485"/>
      <c r="FN12" s="485"/>
      <c r="FO12" s="485"/>
      <c r="FP12" s="485"/>
      <c r="FQ12" s="485"/>
      <c r="FR12" s="485"/>
      <c r="FS12" s="485"/>
      <c r="FT12" s="485"/>
      <c r="FU12" s="485"/>
      <c r="FV12" s="485"/>
      <c r="FW12" s="485"/>
      <c r="FX12" s="485"/>
      <c r="FY12" s="485"/>
      <c r="FZ12" s="485"/>
      <c r="GA12" s="485"/>
      <c r="GB12" s="485"/>
      <c r="GC12" s="485"/>
      <c r="GD12" s="485"/>
      <c r="GE12" s="485"/>
      <c r="GF12" s="485"/>
      <c r="GG12" s="485"/>
      <c r="GH12" s="485"/>
      <c r="GI12" s="485"/>
      <c r="GJ12" s="485"/>
      <c r="GK12" s="485"/>
      <c r="GL12" s="485"/>
      <c r="GM12" s="485"/>
      <c r="GN12" s="485"/>
      <c r="GO12" s="485"/>
      <c r="GP12" s="485"/>
      <c r="GQ12" s="485"/>
      <c r="GR12" s="485"/>
      <c r="GS12" s="485"/>
      <c r="GT12" s="485"/>
      <c r="GU12" s="485"/>
      <c r="GV12" s="485"/>
      <c r="GW12" s="485"/>
      <c r="GX12" s="485"/>
      <c r="GY12" s="485"/>
      <c r="GZ12" s="485"/>
      <c r="HA12" s="485"/>
      <c r="HB12" s="485"/>
      <c r="HC12" s="485"/>
      <c r="HD12" s="485"/>
      <c r="HE12" s="485"/>
      <c r="HF12" s="485"/>
      <c r="HG12" s="485"/>
      <c r="HH12" s="485"/>
      <c r="HI12" s="485"/>
      <c r="HJ12" s="485"/>
      <c r="HK12" s="485"/>
      <c r="HL12" s="485"/>
      <c r="HM12" s="485"/>
      <c r="HN12" s="485"/>
      <c r="HO12" s="485"/>
      <c r="HP12" s="485"/>
      <c r="HQ12" s="485"/>
      <c r="HR12" s="485"/>
      <c r="HS12" s="485"/>
      <c r="HT12" s="485"/>
      <c r="HU12" s="485"/>
      <c r="HV12" s="485"/>
      <c r="HW12" s="485"/>
      <c r="HX12" s="485"/>
      <c r="HY12" s="485"/>
      <c r="HZ12" s="485"/>
      <c r="IA12" s="485"/>
      <c r="IB12" s="485"/>
      <c r="IC12" s="485"/>
      <c r="ID12" s="485"/>
      <c r="IE12" s="485"/>
      <c r="IF12" s="485"/>
      <c r="IG12" s="485"/>
      <c r="IH12" s="485"/>
      <c r="II12" s="485"/>
      <c r="IJ12" s="485"/>
      <c r="IK12" s="485"/>
      <c r="IL12" s="485"/>
      <c r="IM12" s="485"/>
      <c r="IN12" s="485"/>
      <c r="IO12" s="485"/>
      <c r="IP12" s="485"/>
      <c r="IQ12" s="485"/>
      <c r="IR12" s="485"/>
      <c r="IS12" s="485"/>
      <c r="IT12" s="485"/>
      <c r="IU12" s="485"/>
      <c r="IV12" s="485"/>
    </row>
    <row r="13" spans="1:256" s="362" customFormat="1" ht="38.25">
      <c r="A13" s="623">
        <v>6</v>
      </c>
      <c r="B13" s="367">
        <v>900</v>
      </c>
      <c r="C13" s="367">
        <v>90002</v>
      </c>
      <c r="D13" s="619" t="s">
        <v>266</v>
      </c>
      <c r="E13" s="866"/>
      <c r="F13" s="624" t="s">
        <v>486</v>
      </c>
      <c r="G13" s="625">
        <v>26300</v>
      </c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5"/>
      <c r="FY13" s="485"/>
      <c r="FZ13" s="485"/>
      <c r="GA13" s="485"/>
      <c r="GB13" s="485"/>
      <c r="GC13" s="485"/>
      <c r="GD13" s="485"/>
      <c r="GE13" s="485"/>
      <c r="GF13" s="485"/>
      <c r="GG13" s="485"/>
      <c r="GH13" s="485"/>
      <c r="GI13" s="485"/>
      <c r="GJ13" s="485"/>
      <c r="GK13" s="485"/>
      <c r="GL13" s="485"/>
      <c r="GM13" s="485"/>
      <c r="GN13" s="485"/>
      <c r="GO13" s="485"/>
      <c r="GP13" s="485"/>
      <c r="GQ13" s="485"/>
      <c r="GR13" s="485"/>
      <c r="GS13" s="485"/>
      <c r="GT13" s="485"/>
      <c r="GU13" s="485"/>
      <c r="GV13" s="485"/>
      <c r="GW13" s="485"/>
      <c r="GX13" s="485"/>
      <c r="GY13" s="485"/>
      <c r="GZ13" s="485"/>
      <c r="HA13" s="485"/>
      <c r="HB13" s="485"/>
      <c r="HC13" s="485"/>
      <c r="HD13" s="485"/>
      <c r="HE13" s="485"/>
      <c r="HF13" s="485"/>
      <c r="HG13" s="485"/>
      <c r="HH13" s="485"/>
      <c r="HI13" s="485"/>
      <c r="HJ13" s="485"/>
      <c r="HK13" s="485"/>
      <c r="HL13" s="485"/>
      <c r="HM13" s="485"/>
      <c r="HN13" s="485"/>
      <c r="HO13" s="485"/>
      <c r="HP13" s="485"/>
      <c r="HQ13" s="485"/>
      <c r="HR13" s="485"/>
      <c r="HS13" s="485"/>
      <c r="HT13" s="485"/>
      <c r="HU13" s="485"/>
      <c r="HV13" s="485"/>
      <c r="HW13" s="485"/>
      <c r="HX13" s="485"/>
      <c r="HY13" s="485"/>
      <c r="HZ13" s="485"/>
      <c r="IA13" s="485"/>
      <c r="IB13" s="485"/>
      <c r="IC13" s="485"/>
      <c r="ID13" s="485"/>
      <c r="IE13" s="485"/>
      <c r="IF13" s="485"/>
      <c r="IG13" s="485"/>
      <c r="IH13" s="485"/>
      <c r="II13" s="485"/>
      <c r="IJ13" s="485"/>
      <c r="IK13" s="485"/>
      <c r="IL13" s="485"/>
      <c r="IM13" s="485"/>
      <c r="IN13" s="485"/>
      <c r="IO13" s="485"/>
      <c r="IP13" s="485"/>
      <c r="IQ13" s="485"/>
      <c r="IR13" s="485"/>
      <c r="IS13" s="485"/>
      <c r="IT13" s="485"/>
      <c r="IU13" s="485"/>
      <c r="IV13" s="485"/>
    </row>
    <row r="14" spans="1:256" s="362" customFormat="1" ht="39" thickBot="1">
      <c r="A14" s="623">
        <v>7</v>
      </c>
      <c r="B14" s="367">
        <v>900</v>
      </c>
      <c r="C14" s="367">
        <v>90004</v>
      </c>
      <c r="D14" s="369" t="s">
        <v>487</v>
      </c>
      <c r="E14" s="867"/>
      <c r="F14" s="624" t="s">
        <v>488</v>
      </c>
      <c r="G14" s="625">
        <v>8100</v>
      </c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5"/>
      <c r="FY14" s="485"/>
      <c r="FZ14" s="485"/>
      <c r="GA14" s="485"/>
      <c r="GB14" s="485"/>
      <c r="GC14" s="485"/>
      <c r="GD14" s="485"/>
      <c r="GE14" s="485"/>
      <c r="GF14" s="485"/>
      <c r="GG14" s="485"/>
      <c r="GH14" s="485"/>
      <c r="GI14" s="485"/>
      <c r="GJ14" s="485"/>
      <c r="GK14" s="485"/>
      <c r="GL14" s="485"/>
      <c r="GM14" s="485"/>
      <c r="GN14" s="485"/>
      <c r="GO14" s="485"/>
      <c r="GP14" s="485"/>
      <c r="GQ14" s="485"/>
      <c r="GR14" s="485"/>
      <c r="GS14" s="485"/>
      <c r="GT14" s="485"/>
      <c r="GU14" s="485"/>
      <c r="GV14" s="485"/>
      <c r="GW14" s="485"/>
      <c r="GX14" s="485"/>
      <c r="GY14" s="485"/>
      <c r="GZ14" s="485"/>
      <c r="HA14" s="485"/>
      <c r="HB14" s="485"/>
      <c r="HC14" s="485"/>
      <c r="HD14" s="485"/>
      <c r="HE14" s="485"/>
      <c r="HF14" s="485"/>
      <c r="HG14" s="485"/>
      <c r="HH14" s="485"/>
      <c r="HI14" s="485"/>
      <c r="HJ14" s="485"/>
      <c r="HK14" s="485"/>
      <c r="HL14" s="485"/>
      <c r="HM14" s="485"/>
      <c r="HN14" s="485"/>
      <c r="HO14" s="485"/>
      <c r="HP14" s="485"/>
      <c r="HQ14" s="485"/>
      <c r="HR14" s="485"/>
      <c r="HS14" s="485"/>
      <c r="HT14" s="485"/>
      <c r="HU14" s="485"/>
      <c r="HV14" s="485"/>
      <c r="HW14" s="485"/>
      <c r="HX14" s="485"/>
      <c r="HY14" s="485"/>
      <c r="HZ14" s="485"/>
      <c r="IA14" s="485"/>
      <c r="IB14" s="485"/>
      <c r="IC14" s="485"/>
      <c r="ID14" s="485"/>
      <c r="IE14" s="485"/>
      <c r="IF14" s="485"/>
      <c r="IG14" s="485"/>
      <c r="IH14" s="485"/>
      <c r="II14" s="485"/>
      <c r="IJ14" s="485"/>
      <c r="IK14" s="485"/>
      <c r="IL14" s="485"/>
      <c r="IM14" s="485"/>
      <c r="IN14" s="485"/>
      <c r="IO14" s="485"/>
      <c r="IP14" s="485"/>
      <c r="IQ14" s="485"/>
      <c r="IR14" s="485"/>
      <c r="IS14" s="485"/>
      <c r="IT14" s="485"/>
      <c r="IU14" s="485"/>
      <c r="IV14" s="485"/>
    </row>
    <row r="15" spans="1:7" s="362" customFormat="1" ht="15.75" customHeight="1" thickBot="1">
      <c r="A15" s="626" t="s">
        <v>489</v>
      </c>
      <c r="B15" s="627"/>
      <c r="C15" s="627"/>
      <c r="D15" s="627"/>
      <c r="E15" s="627"/>
      <c r="F15" s="627"/>
      <c r="G15" s="628">
        <f>G16+G21</f>
        <v>693000</v>
      </c>
    </row>
    <row r="16" spans="1:7" s="362" customFormat="1" ht="15.75" customHeight="1">
      <c r="A16" s="629" t="s">
        <v>490</v>
      </c>
      <c r="B16" s="630"/>
      <c r="C16" s="630"/>
      <c r="D16" s="630"/>
      <c r="E16" s="630"/>
      <c r="F16" s="630"/>
      <c r="G16" s="631">
        <f>SUM(G17:G20)</f>
        <v>513000</v>
      </c>
    </row>
    <row r="17" spans="1:7" s="362" customFormat="1" ht="36.75" customHeight="1">
      <c r="A17" s="623">
        <v>1</v>
      </c>
      <c r="B17" s="367">
        <v>921</v>
      </c>
      <c r="C17" s="367">
        <v>92109</v>
      </c>
      <c r="D17" s="632" t="s">
        <v>273</v>
      </c>
      <c r="E17" s="624" t="s">
        <v>491</v>
      </c>
      <c r="F17" s="624" t="s">
        <v>492</v>
      </c>
      <c r="G17" s="625">
        <v>281000</v>
      </c>
    </row>
    <row r="18" spans="1:7" s="362" customFormat="1" ht="30" customHeight="1">
      <c r="A18" s="623">
        <v>2</v>
      </c>
      <c r="B18" s="367">
        <v>921</v>
      </c>
      <c r="C18" s="367">
        <v>92116</v>
      </c>
      <c r="D18" s="367" t="s">
        <v>218</v>
      </c>
      <c r="E18" s="624" t="s">
        <v>491</v>
      </c>
      <c r="F18" s="624" t="s">
        <v>493</v>
      </c>
      <c r="G18" s="625">
        <v>184000</v>
      </c>
    </row>
    <row r="19" spans="1:7" s="362" customFormat="1" ht="41.25" customHeight="1">
      <c r="A19" s="623">
        <v>3</v>
      </c>
      <c r="B19" s="367">
        <v>921</v>
      </c>
      <c r="C19" s="367">
        <v>92195</v>
      </c>
      <c r="D19" s="633" t="s">
        <v>42</v>
      </c>
      <c r="E19" s="624" t="s">
        <v>491</v>
      </c>
      <c r="F19" s="634" t="s">
        <v>604</v>
      </c>
      <c r="G19" s="625">
        <v>40000</v>
      </c>
    </row>
    <row r="20" spans="1:8" s="362" customFormat="1" ht="39" thickBot="1">
      <c r="A20" s="623">
        <v>4</v>
      </c>
      <c r="B20" s="367">
        <v>926</v>
      </c>
      <c r="C20" s="367">
        <v>92605</v>
      </c>
      <c r="D20" s="632" t="s">
        <v>494</v>
      </c>
      <c r="E20" s="624" t="s">
        <v>491</v>
      </c>
      <c r="F20" s="624" t="s">
        <v>495</v>
      </c>
      <c r="G20" s="625">
        <v>8000</v>
      </c>
      <c r="H20" s="373"/>
    </row>
    <row r="21" spans="1:7" s="362" customFormat="1" ht="15.75" customHeight="1">
      <c r="A21" s="629" t="s">
        <v>499</v>
      </c>
      <c r="B21" s="630"/>
      <c r="C21" s="630"/>
      <c r="D21" s="630"/>
      <c r="E21" s="630"/>
      <c r="F21" s="630"/>
      <c r="G21" s="631">
        <f>G22</f>
        <v>180000</v>
      </c>
    </row>
    <row r="22" spans="1:7" s="362" customFormat="1" ht="54" customHeight="1" thickBot="1">
      <c r="A22" s="623">
        <v>1</v>
      </c>
      <c r="B22" s="367">
        <v>801</v>
      </c>
      <c r="C22" s="367">
        <v>80104</v>
      </c>
      <c r="D22" s="367" t="s">
        <v>496</v>
      </c>
      <c r="E22" s="624" t="s">
        <v>500</v>
      </c>
      <c r="F22" s="624" t="s">
        <v>501</v>
      </c>
      <c r="G22" s="625">
        <v>180000</v>
      </c>
    </row>
    <row r="23" spans="1:7" s="362" customFormat="1" ht="15.75" customHeight="1" thickBot="1">
      <c r="A23" s="626" t="s">
        <v>502</v>
      </c>
      <c r="B23" s="627"/>
      <c r="C23" s="627"/>
      <c r="D23" s="627"/>
      <c r="E23" s="627"/>
      <c r="F23" s="627"/>
      <c r="G23" s="628">
        <f>G24+G28</f>
        <v>463000</v>
      </c>
    </row>
    <row r="24" spans="1:7" s="362" customFormat="1" ht="15.75" customHeight="1">
      <c r="A24" s="629" t="s">
        <v>503</v>
      </c>
      <c r="B24" s="630"/>
      <c r="C24" s="630"/>
      <c r="D24" s="630"/>
      <c r="E24" s="630"/>
      <c r="F24" s="630"/>
      <c r="G24" s="631">
        <f>SUM(G25:G27)</f>
        <v>313000</v>
      </c>
    </row>
    <row r="25" spans="1:7" s="362" customFormat="1" ht="36.75" customHeight="1">
      <c r="A25" s="623">
        <v>1</v>
      </c>
      <c r="B25" s="367">
        <v>851</v>
      </c>
      <c r="C25" s="367">
        <v>85154</v>
      </c>
      <c r="D25" s="632" t="s">
        <v>262</v>
      </c>
      <c r="E25" s="624" t="s">
        <v>491</v>
      </c>
      <c r="F25" s="624" t="s">
        <v>504</v>
      </c>
      <c r="G25" s="625">
        <v>25000</v>
      </c>
    </row>
    <row r="26" spans="1:7" s="640" customFormat="1" ht="30.75" customHeight="1">
      <c r="A26" s="635">
        <v>7</v>
      </c>
      <c r="B26" s="636">
        <v>600</v>
      </c>
      <c r="C26" s="636">
        <v>60004</v>
      </c>
      <c r="D26" s="637" t="s">
        <v>47</v>
      </c>
      <c r="E26" s="638" t="s">
        <v>48</v>
      </c>
      <c r="F26" s="638" t="s">
        <v>49</v>
      </c>
      <c r="G26" s="639">
        <v>98000</v>
      </c>
    </row>
    <row r="27" spans="1:7" s="362" customFormat="1" ht="54" customHeight="1" thickBot="1">
      <c r="A27" s="623">
        <v>8</v>
      </c>
      <c r="B27" s="367">
        <v>801</v>
      </c>
      <c r="C27" s="367">
        <v>80104</v>
      </c>
      <c r="D27" s="367" t="s">
        <v>496</v>
      </c>
      <c r="E27" s="624" t="s">
        <v>497</v>
      </c>
      <c r="F27" s="624" t="s">
        <v>498</v>
      </c>
      <c r="G27" s="625">
        <v>190000</v>
      </c>
    </row>
    <row r="28" spans="1:7" s="362" customFormat="1" ht="15.75" customHeight="1">
      <c r="A28" s="629" t="s">
        <v>505</v>
      </c>
      <c r="B28" s="630"/>
      <c r="C28" s="630"/>
      <c r="D28" s="630"/>
      <c r="E28" s="630"/>
      <c r="F28" s="630"/>
      <c r="G28" s="631">
        <f>SUM(G29:G30)</f>
        <v>150000</v>
      </c>
    </row>
    <row r="29" spans="1:7" s="645" customFormat="1" ht="40.5" customHeight="1">
      <c r="A29" s="641">
        <v>1</v>
      </c>
      <c r="B29" s="642">
        <v>921</v>
      </c>
      <c r="C29" s="642">
        <v>92120</v>
      </c>
      <c r="D29" s="643" t="s">
        <v>44</v>
      </c>
      <c r="E29" s="643" t="s">
        <v>45</v>
      </c>
      <c r="F29" s="643" t="s">
        <v>46</v>
      </c>
      <c r="G29" s="644">
        <v>60000</v>
      </c>
    </row>
    <row r="30" spans="1:7" s="362" customFormat="1" ht="39" thickBot="1">
      <c r="A30" s="646">
        <v>2</v>
      </c>
      <c r="B30" s="647">
        <v>926</v>
      </c>
      <c r="C30" s="647">
        <v>92605</v>
      </c>
      <c r="D30" s="632" t="s">
        <v>494</v>
      </c>
      <c r="E30" s="648" t="s">
        <v>506</v>
      </c>
      <c r="F30" s="649" t="s">
        <v>507</v>
      </c>
      <c r="G30" s="650">
        <v>90000</v>
      </c>
    </row>
    <row r="31" spans="1:9" s="109" customFormat="1" ht="19.5" customHeight="1" thickBot="1">
      <c r="A31" s="868" t="s">
        <v>43</v>
      </c>
      <c r="B31" s="868"/>
      <c r="C31" s="868"/>
      <c r="D31" s="868"/>
      <c r="E31" s="868"/>
      <c r="F31" s="868"/>
      <c r="G31" s="108">
        <f>G6+G15+G23</f>
        <v>2049000</v>
      </c>
      <c r="I31" s="110"/>
    </row>
    <row r="32" spans="8:9" ht="12.75">
      <c r="H32" s="28"/>
      <c r="I32" s="28"/>
    </row>
    <row r="33" spans="2:8" ht="12.75">
      <c r="B33" s="31"/>
      <c r="D33" s="31"/>
      <c r="H33" s="28"/>
    </row>
  </sheetData>
  <sheetProtection/>
  <mergeCells count="3">
    <mergeCell ref="A2:G2"/>
    <mergeCell ref="E8:E14"/>
    <mergeCell ref="A31:F31"/>
  </mergeCells>
  <printOptions/>
  <pageMargins left="0.7875" right="0.7875" top="0.22" bottom="0.17" header="0.2" footer="0.18"/>
  <pageSetup fitToHeight="2" horizontalDpi="600" verticalDpi="600" orientation="portrait" paperSize="9" scale="85" r:id="rId1"/>
  <headerFooter alignWithMargins="0">
    <oddFooter>&amp;C&amp;8Strona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" sqref="C1"/>
    </sheetView>
  </sheetViews>
  <sheetFormatPr defaultColWidth="8.625" defaultRowHeight="12.75"/>
  <cols>
    <col min="1" max="1" width="5.00390625" style="26" customWidth="1"/>
    <col min="2" max="2" width="57.00390625" style="26" customWidth="1"/>
    <col min="3" max="3" width="16.625" style="26" customWidth="1"/>
    <col min="4" max="16384" width="8.625" style="26" customWidth="1"/>
  </cols>
  <sheetData>
    <row r="1" ht="40.5" customHeight="1">
      <c r="C1" s="713" t="s">
        <v>808</v>
      </c>
    </row>
    <row r="2" spans="1:10" ht="19.5" customHeight="1">
      <c r="A2" s="869" t="s">
        <v>620</v>
      </c>
      <c r="B2" s="869"/>
      <c r="C2" s="869"/>
      <c r="D2" s="52"/>
      <c r="E2" s="52"/>
      <c r="F2" s="52"/>
      <c r="G2" s="52"/>
      <c r="H2" s="52"/>
      <c r="I2" s="52"/>
      <c r="J2" s="52"/>
    </row>
    <row r="3" spans="1:7" ht="30.75" customHeight="1">
      <c r="A3" s="869"/>
      <c r="B3" s="869"/>
      <c r="C3" s="869"/>
      <c r="D3" s="52"/>
      <c r="E3" s="52"/>
      <c r="F3" s="52"/>
      <c r="G3" s="52"/>
    </row>
    <row r="5" ht="13.5" thickBot="1">
      <c r="C5" s="32" t="s">
        <v>279</v>
      </c>
    </row>
    <row r="6" spans="1:10" s="362" customFormat="1" ht="19.5" customHeight="1">
      <c r="A6" s="651" t="s">
        <v>280</v>
      </c>
      <c r="B6" s="652" t="s">
        <v>397</v>
      </c>
      <c r="C6" s="653" t="s">
        <v>619</v>
      </c>
      <c r="D6" s="654"/>
      <c r="E6" s="654"/>
      <c r="F6" s="654"/>
      <c r="G6" s="654"/>
      <c r="H6" s="654"/>
      <c r="I6" s="655"/>
      <c r="J6" s="655"/>
    </row>
    <row r="7" spans="1:10" s="661" customFormat="1" ht="19.5" customHeight="1">
      <c r="A7" s="656" t="s">
        <v>508</v>
      </c>
      <c r="B7" s="657" t="s">
        <v>534</v>
      </c>
      <c r="C7" s="658">
        <f>C8</f>
        <v>2600</v>
      </c>
      <c r="D7" s="659"/>
      <c r="E7" s="659"/>
      <c r="F7" s="659"/>
      <c r="G7" s="659"/>
      <c r="H7" s="659"/>
      <c r="I7" s="660"/>
      <c r="J7" s="660"/>
    </row>
    <row r="8" spans="1:10" s="661" customFormat="1" ht="27.75" customHeight="1">
      <c r="A8" s="662" t="s">
        <v>332</v>
      </c>
      <c r="B8" s="663" t="s">
        <v>50</v>
      </c>
      <c r="C8" s="664">
        <f>C9</f>
        <v>2600</v>
      </c>
      <c r="D8" s="659"/>
      <c r="E8" s="659"/>
      <c r="F8" s="659"/>
      <c r="G8" s="659"/>
      <c r="H8" s="659"/>
      <c r="I8" s="660"/>
      <c r="J8" s="660"/>
    </row>
    <row r="9" spans="1:10" s="661" customFormat="1" ht="27" customHeight="1">
      <c r="A9" s="665"/>
      <c r="B9" s="666" t="s">
        <v>51</v>
      </c>
      <c r="C9" s="667">
        <f>C11+C10</f>
        <v>2600</v>
      </c>
      <c r="D9" s="659"/>
      <c r="E9" s="659"/>
      <c r="F9" s="659"/>
      <c r="G9" s="659"/>
      <c r="H9" s="659"/>
      <c r="I9" s="660"/>
      <c r="J9" s="660"/>
    </row>
    <row r="10" spans="1:10" s="661" customFormat="1" ht="19.5" customHeight="1">
      <c r="A10" s="668"/>
      <c r="B10" s="669" t="s">
        <v>52</v>
      </c>
      <c r="C10" s="670">
        <v>600</v>
      </c>
      <c r="D10" s="659"/>
      <c r="E10" s="659"/>
      <c r="F10" s="659"/>
      <c r="G10" s="659"/>
      <c r="H10" s="659"/>
      <c r="I10" s="660"/>
      <c r="J10" s="660"/>
    </row>
    <row r="11" spans="1:10" s="661" customFormat="1" ht="19.5" customHeight="1">
      <c r="A11" s="671"/>
      <c r="B11" s="672" t="s">
        <v>53</v>
      </c>
      <c r="C11" s="673">
        <v>2000</v>
      </c>
      <c r="D11" s="659"/>
      <c r="E11" s="659"/>
      <c r="F11" s="659"/>
      <c r="G11" s="659"/>
      <c r="H11" s="659"/>
      <c r="I11" s="660"/>
      <c r="J11" s="660"/>
    </row>
    <row r="12" spans="1:10" s="661" customFormat="1" ht="19.5" customHeight="1">
      <c r="A12" s="656" t="s">
        <v>509</v>
      </c>
      <c r="B12" s="657" t="s">
        <v>510</v>
      </c>
      <c r="C12" s="674">
        <v>2600</v>
      </c>
      <c r="D12" s="659"/>
      <c r="E12" s="659"/>
      <c r="F12" s="659"/>
      <c r="G12" s="659"/>
      <c r="H12" s="659"/>
      <c r="I12" s="660"/>
      <c r="J12" s="660"/>
    </row>
    <row r="13" spans="1:10" s="661" customFormat="1" ht="19.5" customHeight="1">
      <c r="A13" s="675" t="s">
        <v>332</v>
      </c>
      <c r="B13" s="676" t="s">
        <v>388</v>
      </c>
      <c r="C13" s="677">
        <v>2600</v>
      </c>
      <c r="D13" s="659"/>
      <c r="E13" s="659"/>
      <c r="F13" s="659"/>
      <c r="G13" s="659"/>
      <c r="H13" s="659"/>
      <c r="I13" s="660"/>
      <c r="J13" s="660"/>
    </row>
    <row r="14" spans="1:10" s="661" customFormat="1" ht="19.5" customHeight="1">
      <c r="A14" s="678"/>
      <c r="B14" s="679" t="s">
        <v>536</v>
      </c>
      <c r="C14" s="680">
        <v>2600</v>
      </c>
      <c r="D14" s="659"/>
      <c r="E14" s="659"/>
      <c r="F14" s="659"/>
      <c r="G14" s="659"/>
      <c r="H14" s="659"/>
      <c r="I14" s="660"/>
      <c r="J14" s="660"/>
    </row>
    <row r="15" spans="1:10" s="661" customFormat="1" ht="27" customHeight="1">
      <c r="A15" s="665"/>
      <c r="B15" s="666" t="s">
        <v>537</v>
      </c>
      <c r="C15" s="681">
        <v>2600</v>
      </c>
      <c r="D15" s="659"/>
      <c r="E15" s="659"/>
      <c r="F15" s="659"/>
      <c r="G15" s="659"/>
      <c r="H15" s="659"/>
      <c r="I15" s="660"/>
      <c r="J15" s="660"/>
    </row>
    <row r="16" spans="1:10" s="661" customFormat="1" ht="65.25" customHeight="1">
      <c r="A16" s="682"/>
      <c r="B16" s="683" t="s">
        <v>54</v>
      </c>
      <c r="C16" s="684">
        <v>2600</v>
      </c>
      <c r="D16" s="659"/>
      <c r="E16" s="659"/>
      <c r="F16" s="659"/>
      <c r="G16" s="659"/>
      <c r="H16" s="659"/>
      <c r="I16" s="660"/>
      <c r="J16" s="660"/>
    </row>
    <row r="17" spans="1:10" ht="15">
      <c r="A17" s="53"/>
      <c r="B17" s="53"/>
      <c r="C17" s="53"/>
      <c r="D17" s="53"/>
      <c r="E17" s="53"/>
      <c r="F17" s="53"/>
      <c r="G17" s="53"/>
      <c r="H17" s="53"/>
      <c r="I17" s="54"/>
      <c r="J17" s="54"/>
    </row>
    <row r="18" spans="1:10" ht="15">
      <c r="A18" s="53"/>
      <c r="B18" s="53"/>
      <c r="C18" s="53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.625" style="55" customWidth="1"/>
    <col min="2" max="2" width="8.875" style="55" customWidth="1"/>
    <col min="3" max="3" width="14.25390625" style="55" customWidth="1"/>
    <col min="4" max="4" width="14.875" style="55" customWidth="1"/>
    <col min="5" max="5" width="13.625" style="55" customWidth="1"/>
    <col min="6" max="6" width="15.625" style="56" customWidth="1"/>
    <col min="7" max="7" width="12.25390625" style="56" customWidth="1"/>
    <col min="8" max="8" width="15.875" style="56" customWidth="1"/>
    <col min="9" max="16384" width="9.125" style="56" customWidth="1"/>
  </cols>
  <sheetData>
    <row r="1" ht="33.75" customHeight="1">
      <c r="H1" s="713" t="s">
        <v>809</v>
      </c>
    </row>
    <row r="2" spans="1:8" ht="48.75" customHeight="1">
      <c r="A2" s="870" t="s">
        <v>703</v>
      </c>
      <c r="B2" s="870"/>
      <c r="C2" s="870"/>
      <c r="D2" s="870"/>
      <c r="E2" s="870"/>
      <c r="F2" s="870"/>
      <c r="G2" s="870"/>
      <c r="H2" s="870"/>
    </row>
    <row r="3" ht="12.75">
      <c r="H3" s="57" t="s">
        <v>279</v>
      </c>
    </row>
    <row r="4" spans="1:8" s="59" customFormat="1" ht="20.25" customHeight="1">
      <c r="A4" s="871" t="s">
        <v>66</v>
      </c>
      <c r="B4" s="871" t="s">
        <v>67</v>
      </c>
      <c r="C4" s="872" t="s">
        <v>389</v>
      </c>
      <c r="D4" s="872" t="s">
        <v>390</v>
      </c>
      <c r="E4" s="872" t="s">
        <v>226</v>
      </c>
      <c r="F4" s="872"/>
      <c r="G4" s="872"/>
      <c r="H4" s="872"/>
    </row>
    <row r="5" spans="1:8" s="59" customFormat="1" ht="20.25" customHeight="1">
      <c r="A5" s="871"/>
      <c r="B5" s="871"/>
      <c r="C5" s="872"/>
      <c r="D5" s="872"/>
      <c r="E5" s="872" t="s">
        <v>391</v>
      </c>
      <c r="F5" s="872" t="s">
        <v>229</v>
      </c>
      <c r="G5" s="872"/>
      <c r="H5" s="872" t="s">
        <v>392</v>
      </c>
    </row>
    <row r="6" spans="1:8" s="59" customFormat="1" ht="65.25" customHeight="1">
      <c r="A6" s="871"/>
      <c r="B6" s="871"/>
      <c r="C6" s="872"/>
      <c r="D6" s="872"/>
      <c r="E6" s="872"/>
      <c r="F6" s="58" t="s">
        <v>393</v>
      </c>
      <c r="G6" s="58" t="s">
        <v>394</v>
      </c>
      <c r="H6" s="872"/>
    </row>
    <row r="7" spans="1:8" ht="9" customHeight="1">
      <c r="A7" s="60">
        <v>1</v>
      </c>
      <c r="B7" s="60">
        <v>2</v>
      </c>
      <c r="C7" s="60">
        <v>4</v>
      </c>
      <c r="D7" s="60">
        <v>5</v>
      </c>
      <c r="E7" s="60">
        <v>6</v>
      </c>
      <c r="F7" s="60">
        <v>7</v>
      </c>
      <c r="G7" s="60">
        <v>8</v>
      </c>
      <c r="H7" s="60">
        <v>9</v>
      </c>
    </row>
    <row r="8" spans="1:8" ht="22.5" customHeight="1" hidden="1">
      <c r="A8" s="873" t="s">
        <v>511</v>
      </c>
      <c r="B8" s="873"/>
      <c r="C8" s="873"/>
      <c r="D8" s="873"/>
      <c r="E8" s="873"/>
      <c r="F8" s="873"/>
      <c r="G8" s="873"/>
      <c r="H8" s="873"/>
    </row>
    <row r="9" spans="1:9" s="689" customFormat="1" ht="19.5" customHeight="1">
      <c r="A9" s="685">
        <v>852</v>
      </c>
      <c r="B9" s="685">
        <v>85295</v>
      </c>
      <c r="C9" s="686">
        <v>65000</v>
      </c>
      <c r="D9" s="687">
        <v>165000</v>
      </c>
      <c r="E9" s="686">
        <v>165000</v>
      </c>
      <c r="F9" s="686"/>
      <c r="G9" s="686">
        <v>165000</v>
      </c>
      <c r="H9" s="686"/>
      <c r="I9" s="688"/>
    </row>
    <row r="10" spans="1:8" s="691" customFormat="1" ht="19.5" customHeight="1">
      <c r="A10" s="874" t="s">
        <v>395</v>
      </c>
      <c r="B10" s="874"/>
      <c r="C10" s="690">
        <f aca="true" t="shared" si="0" ref="C10:H10">SUM(C9:C9)</f>
        <v>65000</v>
      </c>
      <c r="D10" s="690">
        <f t="shared" si="0"/>
        <v>165000</v>
      </c>
      <c r="E10" s="690">
        <f t="shared" si="0"/>
        <v>165000</v>
      </c>
      <c r="F10" s="690">
        <f t="shared" si="0"/>
        <v>0</v>
      </c>
      <c r="G10" s="690">
        <f t="shared" si="0"/>
        <v>165000</v>
      </c>
      <c r="H10" s="690">
        <f t="shared" si="0"/>
        <v>0</v>
      </c>
    </row>
    <row r="12" ht="12.75">
      <c r="A12" s="61"/>
    </row>
    <row r="13" ht="12.75">
      <c r="B13" s="62"/>
    </row>
  </sheetData>
  <sheetProtection/>
  <mergeCells count="11">
    <mergeCell ref="A8:H8"/>
    <mergeCell ref="A10:B10"/>
    <mergeCell ref="A2:H2"/>
    <mergeCell ref="A4:A6"/>
    <mergeCell ref="B4:B6"/>
    <mergeCell ref="C4:C6"/>
    <mergeCell ref="D4:D6"/>
    <mergeCell ref="E4:H4"/>
    <mergeCell ref="E5:E6"/>
    <mergeCell ref="F5:G5"/>
    <mergeCell ref="H5:H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55" customWidth="1"/>
    <col min="2" max="2" width="8.875" style="55" customWidth="1"/>
    <col min="3" max="3" width="23.875" style="55" customWidth="1"/>
    <col min="4" max="4" width="14.25390625" style="55" customWidth="1"/>
    <col min="5" max="5" width="14.875" style="55" customWidth="1"/>
    <col min="6" max="6" width="13.625" style="55" customWidth="1"/>
    <col min="7" max="7" width="15.625" style="56" customWidth="1"/>
    <col min="8" max="8" width="12.25390625" style="56" customWidth="1"/>
    <col min="9" max="9" width="15.875" style="56" customWidth="1"/>
    <col min="10" max="16384" width="9.125" style="56" customWidth="1"/>
  </cols>
  <sheetData>
    <row r="1" ht="41.25" customHeight="1">
      <c r="I1" s="713" t="s">
        <v>810</v>
      </c>
    </row>
    <row r="2" spans="1:9" ht="48.75" customHeight="1">
      <c r="A2" s="870" t="s">
        <v>704</v>
      </c>
      <c r="B2" s="870"/>
      <c r="C2" s="870"/>
      <c r="D2" s="870"/>
      <c r="E2" s="870"/>
      <c r="F2" s="870"/>
      <c r="G2" s="870"/>
      <c r="H2" s="870"/>
      <c r="I2" s="870"/>
    </row>
    <row r="3" ht="12.75">
      <c r="I3" s="57" t="s">
        <v>279</v>
      </c>
    </row>
    <row r="4" spans="1:9" s="59" customFormat="1" ht="20.25" customHeight="1">
      <c r="A4" s="875" t="s">
        <v>66</v>
      </c>
      <c r="B4" s="875" t="s">
        <v>67</v>
      </c>
      <c r="C4" s="877" t="s">
        <v>397</v>
      </c>
      <c r="D4" s="876" t="s">
        <v>389</v>
      </c>
      <c r="E4" s="876" t="s">
        <v>390</v>
      </c>
      <c r="F4" s="876" t="s">
        <v>226</v>
      </c>
      <c r="G4" s="876"/>
      <c r="H4" s="876"/>
      <c r="I4" s="876"/>
    </row>
    <row r="5" spans="1:9" s="59" customFormat="1" ht="20.25" customHeight="1">
      <c r="A5" s="875"/>
      <c r="B5" s="875"/>
      <c r="C5" s="878"/>
      <c r="D5" s="876"/>
      <c r="E5" s="876"/>
      <c r="F5" s="876" t="s">
        <v>391</v>
      </c>
      <c r="G5" s="876" t="s">
        <v>229</v>
      </c>
      <c r="H5" s="876"/>
      <c r="I5" s="876" t="s">
        <v>392</v>
      </c>
    </row>
    <row r="6" spans="1:9" s="59" customFormat="1" ht="65.25" customHeight="1">
      <c r="A6" s="875"/>
      <c r="B6" s="875"/>
      <c r="C6" s="879"/>
      <c r="D6" s="876"/>
      <c r="E6" s="876"/>
      <c r="F6" s="876"/>
      <c r="G6" s="118" t="s">
        <v>393</v>
      </c>
      <c r="H6" s="118" t="s">
        <v>394</v>
      </c>
      <c r="I6" s="876"/>
    </row>
    <row r="7" spans="1:9" ht="9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</row>
    <row r="8" spans="1:9" s="691" customFormat="1" ht="19.5" customHeight="1">
      <c r="A8" s="692">
        <v>600</v>
      </c>
      <c r="B8" s="692">
        <v>60004</v>
      </c>
      <c r="C8" s="693" t="s">
        <v>556</v>
      </c>
      <c r="D8" s="694"/>
      <c r="E8" s="695">
        <v>98000</v>
      </c>
      <c r="F8" s="694">
        <v>98000</v>
      </c>
      <c r="G8" s="694"/>
      <c r="H8" s="694"/>
      <c r="I8" s="694"/>
    </row>
    <row r="9" spans="1:10" s="691" customFormat="1" ht="19.5" customHeight="1">
      <c r="A9" s="692">
        <v>600</v>
      </c>
      <c r="B9" s="692">
        <v>60014</v>
      </c>
      <c r="C9" s="693" t="s">
        <v>614</v>
      </c>
      <c r="D9" s="696">
        <v>38702.2</v>
      </c>
      <c r="E9" s="695">
        <v>38702.2</v>
      </c>
      <c r="F9" s="694">
        <v>38702.2</v>
      </c>
      <c r="G9" s="694">
        <v>15000</v>
      </c>
      <c r="H9" s="694"/>
      <c r="I9" s="694">
        <v>0</v>
      </c>
      <c r="J9" s="697" t="s">
        <v>644</v>
      </c>
    </row>
    <row r="10" spans="1:9" s="689" customFormat="1" ht="19.5" customHeight="1" thickBot="1">
      <c r="A10" s="698">
        <v>801</v>
      </c>
      <c r="B10" s="698">
        <v>80104</v>
      </c>
      <c r="C10" s="699" t="s">
        <v>496</v>
      </c>
      <c r="D10" s="687">
        <v>38000</v>
      </c>
      <c r="E10" s="687">
        <v>190000</v>
      </c>
      <c r="F10" s="687">
        <v>190000</v>
      </c>
      <c r="G10" s="687"/>
      <c r="H10" s="687"/>
      <c r="I10" s="687"/>
    </row>
    <row r="11" spans="1:9" ht="19.5" customHeight="1" thickBot="1">
      <c r="A11" s="880" t="s">
        <v>395</v>
      </c>
      <c r="B11" s="881"/>
      <c r="C11" s="882"/>
      <c r="D11" s="117">
        <f aca="true" t="shared" si="0" ref="D11:I11">SUM(D8:D10)</f>
        <v>76702.2</v>
      </c>
      <c r="E11" s="117">
        <f>SUM(E8:E10)</f>
        <v>326702.2</v>
      </c>
      <c r="F11" s="117">
        <f t="shared" si="0"/>
        <v>326702.2</v>
      </c>
      <c r="G11" s="117">
        <f t="shared" si="0"/>
        <v>15000</v>
      </c>
      <c r="H11" s="117">
        <f t="shared" si="0"/>
        <v>0</v>
      </c>
      <c r="I11" s="117">
        <f t="shared" si="0"/>
        <v>0</v>
      </c>
    </row>
    <row r="13" ht="12.75">
      <c r="A13" s="61"/>
    </row>
    <row r="14" spans="2:3" ht="12.75">
      <c r="B14" s="62"/>
      <c r="C14" s="62"/>
    </row>
  </sheetData>
  <sheetProtection/>
  <mergeCells count="11">
    <mergeCell ref="A11:C11"/>
    <mergeCell ref="A2:I2"/>
    <mergeCell ref="A4:A6"/>
    <mergeCell ref="B4:B6"/>
    <mergeCell ref="D4:D6"/>
    <mergeCell ref="E4:E6"/>
    <mergeCell ref="F4:I4"/>
    <mergeCell ref="F5:F6"/>
    <mergeCell ref="G5:H5"/>
    <mergeCell ref="I5:I6"/>
    <mergeCell ref="C4:C6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9"/>
  <sheetViews>
    <sheetView showGridLines="0" zoomScale="150" zoomScaleNormal="150" zoomScalePageLayoutView="0" workbookViewId="0" topLeftCell="A22">
      <selection activeCell="H28" sqref="H28:I28"/>
    </sheetView>
  </sheetViews>
  <sheetFormatPr defaultColWidth="9.00390625" defaultRowHeight="12.75"/>
  <cols>
    <col min="1" max="2" width="2.625" style="700" customWidth="1"/>
    <col min="3" max="3" width="1.00390625" style="700" customWidth="1"/>
    <col min="4" max="5" width="5.00390625" style="700" customWidth="1"/>
    <col min="6" max="6" width="5.375" style="700" customWidth="1"/>
    <col min="7" max="7" width="18.75390625" style="700" customWidth="1"/>
    <col min="8" max="8" width="6.00390625" style="700" customWidth="1"/>
    <col min="9" max="9" width="3.875" style="700" customWidth="1"/>
    <col min="10" max="10" width="9.375" style="700" customWidth="1"/>
    <col min="11" max="11" width="8.75390625" style="700" customWidth="1"/>
    <col min="12" max="13" width="8.125" style="700" customWidth="1"/>
    <col min="14" max="18" width="7.625" style="700" customWidth="1"/>
    <col min="19" max="19" width="9.375" style="700" customWidth="1"/>
    <col min="20" max="20" width="8.125" style="700" customWidth="1"/>
    <col min="21" max="21" width="1.625" style="700" customWidth="1"/>
    <col min="22" max="22" width="9.25390625" style="700" customWidth="1"/>
    <col min="23" max="23" width="7.125" style="700" customWidth="1"/>
    <col min="24" max="24" width="0.37109375" style="700" customWidth="1"/>
    <col min="25" max="25" width="2.125" style="700" customWidth="1"/>
    <col min="26" max="16384" width="9.125" style="700" customWidth="1"/>
  </cols>
  <sheetData>
    <row r="1" spans="21:23" ht="19.5" customHeight="1">
      <c r="U1" s="745" t="s">
        <v>796</v>
      </c>
      <c r="V1" s="745"/>
      <c r="W1" s="745"/>
    </row>
    <row r="2" spans="2:26" ht="14.25" customHeight="1">
      <c r="B2" s="743" t="s">
        <v>705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01"/>
    </row>
    <row r="3" spans="2:26" ht="9" customHeight="1">
      <c r="B3" s="740" t="s">
        <v>66</v>
      </c>
      <c r="C3" s="740"/>
      <c r="D3" s="740" t="s">
        <v>67</v>
      </c>
      <c r="E3" s="740" t="s">
        <v>68</v>
      </c>
      <c r="F3" s="740" t="s">
        <v>69</v>
      </c>
      <c r="G3" s="740"/>
      <c r="H3" s="740" t="s">
        <v>223</v>
      </c>
      <c r="I3" s="740"/>
      <c r="J3" s="740" t="s">
        <v>224</v>
      </c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Z3" s="701"/>
    </row>
    <row r="4" spans="2:26" ht="12.75" customHeight="1">
      <c r="B4" s="740"/>
      <c r="C4" s="740"/>
      <c r="D4" s="740"/>
      <c r="E4" s="740"/>
      <c r="F4" s="740"/>
      <c r="G4" s="740"/>
      <c r="H4" s="740"/>
      <c r="I4" s="740"/>
      <c r="J4" s="740" t="s">
        <v>225</v>
      </c>
      <c r="K4" s="740" t="s">
        <v>226</v>
      </c>
      <c r="L4" s="740"/>
      <c r="M4" s="740"/>
      <c r="N4" s="740"/>
      <c r="O4" s="740"/>
      <c r="P4" s="740"/>
      <c r="Q4" s="740"/>
      <c r="R4" s="740"/>
      <c r="S4" s="740" t="s">
        <v>227</v>
      </c>
      <c r="T4" s="740" t="s">
        <v>226</v>
      </c>
      <c r="U4" s="740"/>
      <c r="V4" s="740"/>
      <c r="W4" s="740"/>
      <c r="X4" s="740"/>
      <c r="Z4" s="701"/>
    </row>
    <row r="5" spans="2:26" ht="2.25" customHeight="1"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 t="s">
        <v>228</v>
      </c>
      <c r="U5" s="740" t="s">
        <v>229</v>
      </c>
      <c r="V5" s="740"/>
      <c r="W5" s="740" t="s">
        <v>230</v>
      </c>
      <c r="X5" s="740"/>
      <c r="Z5" s="701"/>
    </row>
    <row r="6" spans="2:26" ht="6" customHeight="1">
      <c r="B6" s="740"/>
      <c r="C6" s="740"/>
      <c r="D6" s="740"/>
      <c r="E6" s="740"/>
      <c r="F6" s="740"/>
      <c r="G6" s="740"/>
      <c r="H6" s="740"/>
      <c r="I6" s="740"/>
      <c r="J6" s="740"/>
      <c r="K6" s="740" t="s">
        <v>231</v>
      </c>
      <c r="L6" s="740" t="s">
        <v>226</v>
      </c>
      <c r="M6" s="740"/>
      <c r="N6" s="740" t="s">
        <v>232</v>
      </c>
      <c r="O6" s="740" t="s">
        <v>233</v>
      </c>
      <c r="P6" s="740" t="s">
        <v>234</v>
      </c>
      <c r="Q6" s="740" t="s">
        <v>235</v>
      </c>
      <c r="R6" s="740" t="s">
        <v>236</v>
      </c>
      <c r="S6" s="740"/>
      <c r="T6" s="740"/>
      <c r="U6" s="740"/>
      <c r="V6" s="740"/>
      <c r="W6" s="740"/>
      <c r="X6" s="740"/>
      <c r="Z6" s="701"/>
    </row>
    <row r="7" spans="2:26" ht="2.25" customHeight="1"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 t="s">
        <v>237</v>
      </c>
      <c r="V7" s="740"/>
      <c r="W7" s="740"/>
      <c r="X7" s="740"/>
      <c r="Z7" s="701"/>
    </row>
    <row r="8" spans="2:26" ht="44.25" customHeight="1"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02" t="s">
        <v>238</v>
      </c>
      <c r="M8" s="702" t="s">
        <v>239</v>
      </c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Z8" s="701"/>
    </row>
    <row r="9" spans="2:26" ht="9" customHeight="1">
      <c r="B9" s="742">
        <v>1</v>
      </c>
      <c r="C9" s="742"/>
      <c r="D9" s="703">
        <v>2</v>
      </c>
      <c r="E9" s="703">
        <v>3</v>
      </c>
      <c r="F9" s="742">
        <v>4</v>
      </c>
      <c r="G9" s="742"/>
      <c r="H9" s="742">
        <v>5</v>
      </c>
      <c r="I9" s="742"/>
      <c r="J9" s="703">
        <v>6</v>
      </c>
      <c r="K9" s="703">
        <v>7</v>
      </c>
      <c r="L9" s="703">
        <v>8</v>
      </c>
      <c r="M9" s="703">
        <v>9</v>
      </c>
      <c r="N9" s="703">
        <v>10</v>
      </c>
      <c r="O9" s="703">
        <v>11</v>
      </c>
      <c r="P9" s="703">
        <v>12</v>
      </c>
      <c r="Q9" s="703">
        <v>13</v>
      </c>
      <c r="R9" s="703">
        <v>14</v>
      </c>
      <c r="S9" s="703">
        <v>15</v>
      </c>
      <c r="T9" s="703">
        <v>16</v>
      </c>
      <c r="U9" s="742">
        <v>17</v>
      </c>
      <c r="V9" s="742"/>
      <c r="W9" s="742">
        <v>18</v>
      </c>
      <c r="X9" s="742"/>
      <c r="Z9" s="701"/>
    </row>
    <row r="10" spans="2:26" ht="15" customHeight="1">
      <c r="B10" s="740">
        <v>10</v>
      </c>
      <c r="C10" s="740"/>
      <c r="D10" s="702"/>
      <c r="E10" s="702"/>
      <c r="F10" s="747" t="s">
        <v>77</v>
      </c>
      <c r="G10" s="747"/>
      <c r="H10" s="746">
        <v>2702080</v>
      </c>
      <c r="I10" s="746"/>
      <c r="J10" s="704">
        <v>311080</v>
      </c>
      <c r="K10" s="704">
        <v>105680</v>
      </c>
      <c r="L10" s="704">
        <v>25812</v>
      </c>
      <c r="M10" s="704">
        <v>79868</v>
      </c>
      <c r="N10" s="704">
        <v>205400</v>
      </c>
      <c r="O10" s="704">
        <v>0</v>
      </c>
      <c r="P10" s="704">
        <v>0</v>
      </c>
      <c r="Q10" s="704">
        <v>0</v>
      </c>
      <c r="R10" s="704">
        <v>0</v>
      </c>
      <c r="S10" s="704">
        <v>2391000</v>
      </c>
      <c r="T10" s="704">
        <v>2391000</v>
      </c>
      <c r="U10" s="746">
        <v>0</v>
      </c>
      <c r="V10" s="746"/>
      <c r="W10" s="746">
        <v>0</v>
      </c>
      <c r="X10" s="746"/>
      <c r="Z10" s="701"/>
    </row>
    <row r="11" spans="2:26" ht="15" customHeight="1">
      <c r="B11" s="740"/>
      <c r="C11" s="740"/>
      <c r="D11" s="702">
        <v>1008</v>
      </c>
      <c r="E11" s="702"/>
      <c r="F11" s="747" t="s">
        <v>240</v>
      </c>
      <c r="G11" s="747"/>
      <c r="H11" s="746">
        <v>87180</v>
      </c>
      <c r="I11" s="746"/>
      <c r="J11" s="704">
        <v>87180</v>
      </c>
      <c r="K11" s="704">
        <v>87180</v>
      </c>
      <c r="L11" s="704">
        <v>25812</v>
      </c>
      <c r="M11" s="704">
        <v>61368</v>
      </c>
      <c r="N11" s="704">
        <v>0</v>
      </c>
      <c r="O11" s="704">
        <v>0</v>
      </c>
      <c r="P11" s="704">
        <v>0</v>
      </c>
      <c r="Q11" s="704">
        <v>0</v>
      </c>
      <c r="R11" s="704">
        <v>0</v>
      </c>
      <c r="S11" s="704">
        <v>0</v>
      </c>
      <c r="T11" s="704">
        <v>0</v>
      </c>
      <c r="U11" s="746">
        <v>0</v>
      </c>
      <c r="V11" s="746"/>
      <c r="W11" s="746">
        <v>0</v>
      </c>
      <c r="X11" s="746"/>
      <c r="Z11" s="701"/>
    </row>
    <row r="12" spans="2:26" ht="15" customHeight="1">
      <c r="B12" s="740"/>
      <c r="C12" s="740"/>
      <c r="D12" s="702"/>
      <c r="E12" s="702">
        <v>4010</v>
      </c>
      <c r="F12" s="747" t="s">
        <v>417</v>
      </c>
      <c r="G12" s="747"/>
      <c r="H12" s="746">
        <v>13950</v>
      </c>
      <c r="I12" s="746"/>
      <c r="J12" s="704">
        <v>13950</v>
      </c>
      <c r="K12" s="704">
        <v>13950</v>
      </c>
      <c r="L12" s="704">
        <v>13950</v>
      </c>
      <c r="M12" s="704">
        <v>0</v>
      </c>
      <c r="N12" s="704">
        <v>0</v>
      </c>
      <c r="O12" s="704">
        <v>0</v>
      </c>
      <c r="P12" s="704">
        <v>0</v>
      </c>
      <c r="Q12" s="704">
        <v>0</v>
      </c>
      <c r="R12" s="704">
        <v>0</v>
      </c>
      <c r="S12" s="704">
        <v>0</v>
      </c>
      <c r="T12" s="704">
        <v>0</v>
      </c>
      <c r="U12" s="746">
        <v>0</v>
      </c>
      <c r="V12" s="746"/>
      <c r="W12" s="746">
        <v>0</v>
      </c>
      <c r="X12" s="746"/>
      <c r="Z12" s="701"/>
    </row>
    <row r="13" spans="2:26" ht="15" customHeight="1">
      <c r="B13" s="740"/>
      <c r="C13" s="740"/>
      <c r="D13" s="702"/>
      <c r="E13" s="702">
        <v>4110</v>
      </c>
      <c r="F13" s="747" t="s">
        <v>421</v>
      </c>
      <c r="G13" s="747"/>
      <c r="H13" s="746">
        <v>3200</v>
      </c>
      <c r="I13" s="746"/>
      <c r="J13" s="704">
        <v>3200</v>
      </c>
      <c r="K13" s="704">
        <v>3200</v>
      </c>
      <c r="L13" s="704">
        <v>3200</v>
      </c>
      <c r="M13" s="704">
        <v>0</v>
      </c>
      <c r="N13" s="704">
        <v>0</v>
      </c>
      <c r="O13" s="704">
        <v>0</v>
      </c>
      <c r="P13" s="704">
        <v>0</v>
      </c>
      <c r="Q13" s="704">
        <v>0</v>
      </c>
      <c r="R13" s="704">
        <v>0</v>
      </c>
      <c r="S13" s="704">
        <v>0</v>
      </c>
      <c r="T13" s="704">
        <v>0</v>
      </c>
      <c r="U13" s="746">
        <v>0</v>
      </c>
      <c r="V13" s="746"/>
      <c r="W13" s="746">
        <v>0</v>
      </c>
      <c r="X13" s="746"/>
      <c r="Z13" s="701"/>
    </row>
    <row r="14" spans="2:26" ht="15" customHeight="1">
      <c r="B14" s="740"/>
      <c r="C14" s="740"/>
      <c r="D14" s="702"/>
      <c r="E14" s="702">
        <v>4120</v>
      </c>
      <c r="F14" s="747" t="s">
        <v>423</v>
      </c>
      <c r="G14" s="747"/>
      <c r="H14" s="746">
        <v>662</v>
      </c>
      <c r="I14" s="746"/>
      <c r="J14" s="704">
        <v>662</v>
      </c>
      <c r="K14" s="704">
        <v>662</v>
      </c>
      <c r="L14" s="704">
        <v>662</v>
      </c>
      <c r="M14" s="704">
        <v>0</v>
      </c>
      <c r="N14" s="704">
        <v>0</v>
      </c>
      <c r="O14" s="704">
        <v>0</v>
      </c>
      <c r="P14" s="704">
        <v>0</v>
      </c>
      <c r="Q14" s="704">
        <v>0</v>
      </c>
      <c r="R14" s="704">
        <v>0</v>
      </c>
      <c r="S14" s="704">
        <v>0</v>
      </c>
      <c r="T14" s="704">
        <v>0</v>
      </c>
      <c r="U14" s="746">
        <v>0</v>
      </c>
      <c r="V14" s="746"/>
      <c r="W14" s="746">
        <v>0</v>
      </c>
      <c r="X14" s="746"/>
      <c r="Z14" s="701"/>
    </row>
    <row r="15" spans="2:26" ht="15" customHeight="1">
      <c r="B15" s="740"/>
      <c r="C15" s="740"/>
      <c r="D15" s="702"/>
      <c r="E15" s="702">
        <v>4170</v>
      </c>
      <c r="F15" s="747" t="s">
        <v>427</v>
      </c>
      <c r="G15" s="747"/>
      <c r="H15" s="746">
        <v>8000</v>
      </c>
      <c r="I15" s="746"/>
      <c r="J15" s="704">
        <v>8000</v>
      </c>
      <c r="K15" s="704">
        <v>8000</v>
      </c>
      <c r="L15" s="704">
        <v>8000</v>
      </c>
      <c r="M15" s="704">
        <v>0</v>
      </c>
      <c r="N15" s="704">
        <v>0</v>
      </c>
      <c r="O15" s="704">
        <v>0</v>
      </c>
      <c r="P15" s="704">
        <v>0</v>
      </c>
      <c r="Q15" s="704">
        <v>0</v>
      </c>
      <c r="R15" s="704">
        <v>0</v>
      </c>
      <c r="S15" s="704">
        <v>0</v>
      </c>
      <c r="T15" s="704">
        <v>0</v>
      </c>
      <c r="U15" s="746">
        <v>0</v>
      </c>
      <c r="V15" s="746"/>
      <c r="W15" s="746">
        <v>0</v>
      </c>
      <c r="X15" s="746"/>
      <c r="Z15" s="701"/>
    </row>
    <row r="16" spans="2:26" ht="15" customHeight="1">
      <c r="B16" s="740"/>
      <c r="C16" s="740"/>
      <c r="D16" s="702"/>
      <c r="E16" s="702">
        <v>4300</v>
      </c>
      <c r="F16" s="747" t="s">
        <v>437</v>
      </c>
      <c r="G16" s="747"/>
      <c r="H16" s="746">
        <v>60000</v>
      </c>
      <c r="I16" s="746"/>
      <c r="J16" s="704">
        <v>60000</v>
      </c>
      <c r="K16" s="704">
        <v>60000</v>
      </c>
      <c r="L16" s="704">
        <v>0</v>
      </c>
      <c r="M16" s="704">
        <v>60000</v>
      </c>
      <c r="N16" s="704">
        <v>0</v>
      </c>
      <c r="O16" s="704">
        <v>0</v>
      </c>
      <c r="P16" s="704">
        <v>0</v>
      </c>
      <c r="Q16" s="704">
        <v>0</v>
      </c>
      <c r="R16" s="704">
        <v>0</v>
      </c>
      <c r="S16" s="704">
        <v>0</v>
      </c>
      <c r="T16" s="704">
        <v>0</v>
      </c>
      <c r="U16" s="746">
        <v>0</v>
      </c>
      <c r="V16" s="746"/>
      <c r="W16" s="746">
        <v>0</v>
      </c>
      <c r="X16" s="746"/>
      <c r="Z16" s="701"/>
    </row>
    <row r="17" spans="2:26" ht="19.5" customHeight="1">
      <c r="B17" s="740"/>
      <c r="C17" s="740"/>
      <c r="D17" s="702"/>
      <c r="E17" s="702">
        <v>4440</v>
      </c>
      <c r="F17" s="747" t="s">
        <v>449</v>
      </c>
      <c r="G17" s="747"/>
      <c r="H17" s="746">
        <v>1368</v>
      </c>
      <c r="I17" s="746"/>
      <c r="J17" s="704">
        <v>1368</v>
      </c>
      <c r="K17" s="704">
        <v>1368</v>
      </c>
      <c r="L17" s="704">
        <v>0</v>
      </c>
      <c r="M17" s="704">
        <v>1368</v>
      </c>
      <c r="N17" s="704">
        <v>0</v>
      </c>
      <c r="O17" s="704">
        <v>0</v>
      </c>
      <c r="P17" s="704">
        <v>0</v>
      </c>
      <c r="Q17" s="704">
        <v>0</v>
      </c>
      <c r="R17" s="704">
        <v>0</v>
      </c>
      <c r="S17" s="704">
        <v>0</v>
      </c>
      <c r="T17" s="704">
        <v>0</v>
      </c>
      <c r="U17" s="746">
        <v>0</v>
      </c>
      <c r="V17" s="746"/>
      <c r="W17" s="746">
        <v>0</v>
      </c>
      <c r="X17" s="746"/>
      <c r="Z17" s="701"/>
    </row>
    <row r="18" spans="2:26" ht="15" customHeight="1">
      <c r="B18" s="740"/>
      <c r="C18" s="740"/>
      <c r="D18" s="702">
        <v>1010</v>
      </c>
      <c r="E18" s="702"/>
      <c r="F18" s="747" t="s">
        <v>242</v>
      </c>
      <c r="G18" s="747"/>
      <c r="H18" s="746">
        <v>1905400</v>
      </c>
      <c r="I18" s="746"/>
      <c r="J18" s="704">
        <v>205400</v>
      </c>
      <c r="K18" s="704">
        <v>0</v>
      </c>
      <c r="L18" s="704">
        <v>0</v>
      </c>
      <c r="M18" s="704">
        <v>0</v>
      </c>
      <c r="N18" s="704">
        <v>205400</v>
      </c>
      <c r="O18" s="704">
        <v>0</v>
      </c>
      <c r="P18" s="704">
        <v>0</v>
      </c>
      <c r="Q18" s="704">
        <v>0</v>
      </c>
      <c r="R18" s="704">
        <v>0</v>
      </c>
      <c r="S18" s="704">
        <v>1700000</v>
      </c>
      <c r="T18" s="704">
        <v>1700000</v>
      </c>
      <c r="U18" s="746">
        <v>0</v>
      </c>
      <c r="V18" s="746"/>
      <c r="W18" s="746">
        <v>0</v>
      </c>
      <c r="X18" s="746"/>
      <c r="Z18" s="701"/>
    </row>
    <row r="19" spans="2:26" ht="19.5" customHeight="1">
      <c r="B19" s="740"/>
      <c r="C19" s="740"/>
      <c r="D19" s="702"/>
      <c r="E19" s="702">
        <v>2650</v>
      </c>
      <c r="F19" s="747" t="s">
        <v>706</v>
      </c>
      <c r="G19" s="747"/>
      <c r="H19" s="746">
        <v>205400</v>
      </c>
      <c r="I19" s="746"/>
      <c r="J19" s="704">
        <v>205400</v>
      </c>
      <c r="K19" s="704">
        <v>0</v>
      </c>
      <c r="L19" s="704">
        <v>0</v>
      </c>
      <c r="M19" s="704">
        <v>0</v>
      </c>
      <c r="N19" s="704">
        <v>205400</v>
      </c>
      <c r="O19" s="704">
        <v>0</v>
      </c>
      <c r="P19" s="704">
        <v>0</v>
      </c>
      <c r="Q19" s="704">
        <v>0</v>
      </c>
      <c r="R19" s="704">
        <v>0</v>
      </c>
      <c r="S19" s="704">
        <v>0</v>
      </c>
      <c r="T19" s="704">
        <v>0</v>
      </c>
      <c r="U19" s="746">
        <v>0</v>
      </c>
      <c r="V19" s="746"/>
      <c r="W19" s="746">
        <v>0</v>
      </c>
      <c r="X19" s="746"/>
      <c r="Z19" s="701"/>
    </row>
    <row r="20" spans="2:26" ht="15" customHeight="1">
      <c r="B20" s="740"/>
      <c r="C20" s="740"/>
      <c r="D20" s="702"/>
      <c r="E20" s="702">
        <v>6050</v>
      </c>
      <c r="F20" s="747" t="s">
        <v>707</v>
      </c>
      <c r="G20" s="747"/>
      <c r="H20" s="746">
        <v>1672000</v>
      </c>
      <c r="I20" s="746"/>
      <c r="J20" s="704">
        <v>0</v>
      </c>
      <c r="K20" s="704">
        <v>0</v>
      </c>
      <c r="L20" s="704">
        <v>0</v>
      </c>
      <c r="M20" s="704">
        <v>0</v>
      </c>
      <c r="N20" s="704">
        <v>0</v>
      </c>
      <c r="O20" s="704">
        <v>0</v>
      </c>
      <c r="P20" s="704">
        <v>0</v>
      </c>
      <c r="Q20" s="704">
        <v>0</v>
      </c>
      <c r="R20" s="704">
        <v>0</v>
      </c>
      <c r="S20" s="704">
        <v>1672000</v>
      </c>
      <c r="T20" s="704">
        <v>1672000</v>
      </c>
      <c r="U20" s="746">
        <v>0</v>
      </c>
      <c r="V20" s="746"/>
      <c r="W20" s="746">
        <v>0</v>
      </c>
      <c r="X20" s="746"/>
      <c r="Z20" s="701"/>
    </row>
    <row r="21" spans="2:26" ht="19.5" customHeight="1">
      <c r="B21" s="740"/>
      <c r="C21" s="740"/>
      <c r="D21" s="702"/>
      <c r="E21" s="702">
        <v>6060</v>
      </c>
      <c r="F21" s="747" t="s">
        <v>708</v>
      </c>
      <c r="G21" s="747"/>
      <c r="H21" s="746">
        <v>28000</v>
      </c>
      <c r="I21" s="746"/>
      <c r="J21" s="704">
        <v>0</v>
      </c>
      <c r="K21" s="704">
        <v>0</v>
      </c>
      <c r="L21" s="704">
        <v>0</v>
      </c>
      <c r="M21" s="704">
        <v>0</v>
      </c>
      <c r="N21" s="704">
        <v>0</v>
      </c>
      <c r="O21" s="704">
        <v>0</v>
      </c>
      <c r="P21" s="704">
        <v>0</v>
      </c>
      <c r="Q21" s="704">
        <v>0</v>
      </c>
      <c r="R21" s="704">
        <v>0</v>
      </c>
      <c r="S21" s="704">
        <v>28000</v>
      </c>
      <c r="T21" s="704">
        <v>28000</v>
      </c>
      <c r="U21" s="746">
        <v>0</v>
      </c>
      <c r="V21" s="746"/>
      <c r="W21" s="746">
        <v>0</v>
      </c>
      <c r="X21" s="746"/>
      <c r="Z21" s="701"/>
    </row>
    <row r="22" spans="2:26" ht="15" customHeight="1">
      <c r="B22" s="740"/>
      <c r="C22" s="740"/>
      <c r="D22" s="702">
        <v>1030</v>
      </c>
      <c r="E22" s="702"/>
      <c r="F22" s="747" t="s">
        <v>243</v>
      </c>
      <c r="G22" s="747"/>
      <c r="H22" s="746">
        <v>18500</v>
      </c>
      <c r="I22" s="746"/>
      <c r="J22" s="704">
        <v>18500</v>
      </c>
      <c r="K22" s="704">
        <v>18500</v>
      </c>
      <c r="L22" s="704">
        <v>0</v>
      </c>
      <c r="M22" s="704">
        <v>18500</v>
      </c>
      <c r="N22" s="704">
        <v>0</v>
      </c>
      <c r="O22" s="704">
        <v>0</v>
      </c>
      <c r="P22" s="704">
        <v>0</v>
      </c>
      <c r="Q22" s="704">
        <v>0</v>
      </c>
      <c r="R22" s="704">
        <v>0</v>
      </c>
      <c r="S22" s="704">
        <v>0</v>
      </c>
      <c r="T22" s="704">
        <v>0</v>
      </c>
      <c r="U22" s="746">
        <v>0</v>
      </c>
      <c r="V22" s="746"/>
      <c r="W22" s="746">
        <v>0</v>
      </c>
      <c r="X22" s="746"/>
      <c r="Z22" s="701"/>
    </row>
    <row r="23" spans="2:26" ht="19.5" customHeight="1">
      <c r="B23" s="740"/>
      <c r="C23" s="740"/>
      <c r="D23" s="702"/>
      <c r="E23" s="702">
        <v>2850</v>
      </c>
      <c r="F23" s="747" t="s">
        <v>709</v>
      </c>
      <c r="G23" s="747"/>
      <c r="H23" s="746">
        <v>18500</v>
      </c>
      <c r="I23" s="746"/>
      <c r="J23" s="704">
        <v>18500</v>
      </c>
      <c r="K23" s="704">
        <v>18500</v>
      </c>
      <c r="L23" s="704">
        <v>0</v>
      </c>
      <c r="M23" s="704">
        <v>18500</v>
      </c>
      <c r="N23" s="704">
        <v>0</v>
      </c>
      <c r="O23" s="704">
        <v>0</v>
      </c>
      <c r="P23" s="704">
        <v>0</v>
      </c>
      <c r="Q23" s="704">
        <v>0</v>
      </c>
      <c r="R23" s="704">
        <v>0</v>
      </c>
      <c r="S23" s="704">
        <v>0</v>
      </c>
      <c r="T23" s="704">
        <v>0</v>
      </c>
      <c r="U23" s="746">
        <v>0</v>
      </c>
      <c r="V23" s="746"/>
      <c r="W23" s="746">
        <v>0</v>
      </c>
      <c r="X23" s="746"/>
      <c r="Z23" s="701"/>
    </row>
    <row r="24" spans="2:26" ht="15" customHeight="1">
      <c r="B24" s="740"/>
      <c r="C24" s="740"/>
      <c r="D24" s="702">
        <v>1042</v>
      </c>
      <c r="E24" s="702"/>
      <c r="F24" s="747" t="s">
        <v>554</v>
      </c>
      <c r="G24" s="747"/>
      <c r="H24" s="746">
        <v>691000</v>
      </c>
      <c r="I24" s="746"/>
      <c r="J24" s="704">
        <v>0</v>
      </c>
      <c r="K24" s="704">
        <v>0</v>
      </c>
      <c r="L24" s="704">
        <v>0</v>
      </c>
      <c r="M24" s="704">
        <v>0</v>
      </c>
      <c r="N24" s="704">
        <v>0</v>
      </c>
      <c r="O24" s="704">
        <v>0</v>
      </c>
      <c r="P24" s="704">
        <v>0</v>
      </c>
      <c r="Q24" s="704">
        <v>0</v>
      </c>
      <c r="R24" s="704">
        <v>0</v>
      </c>
      <c r="S24" s="704">
        <v>691000</v>
      </c>
      <c r="T24" s="704">
        <v>691000</v>
      </c>
      <c r="U24" s="746">
        <v>0</v>
      </c>
      <c r="V24" s="746"/>
      <c r="W24" s="746">
        <v>0</v>
      </c>
      <c r="X24" s="746"/>
      <c r="Z24" s="701"/>
    </row>
    <row r="25" spans="2:26" ht="15" customHeight="1">
      <c r="B25" s="740"/>
      <c r="C25" s="740"/>
      <c r="D25" s="702"/>
      <c r="E25" s="702">
        <v>6050</v>
      </c>
      <c r="F25" s="747" t="s">
        <v>707</v>
      </c>
      <c r="G25" s="747"/>
      <c r="H25" s="746">
        <v>691000</v>
      </c>
      <c r="I25" s="746"/>
      <c r="J25" s="704">
        <v>0</v>
      </c>
      <c r="K25" s="704">
        <v>0</v>
      </c>
      <c r="L25" s="704">
        <v>0</v>
      </c>
      <c r="M25" s="704">
        <v>0</v>
      </c>
      <c r="N25" s="704">
        <v>0</v>
      </c>
      <c r="O25" s="704">
        <v>0</v>
      </c>
      <c r="P25" s="704">
        <v>0</v>
      </c>
      <c r="Q25" s="704">
        <v>0</v>
      </c>
      <c r="R25" s="704">
        <v>0</v>
      </c>
      <c r="S25" s="704">
        <v>691000</v>
      </c>
      <c r="T25" s="704">
        <v>691000</v>
      </c>
      <c r="U25" s="746">
        <v>0</v>
      </c>
      <c r="V25" s="746"/>
      <c r="W25" s="746">
        <v>0</v>
      </c>
      <c r="X25" s="746"/>
      <c r="Z25" s="701"/>
    </row>
    <row r="26" spans="2:26" ht="19.5" customHeight="1">
      <c r="B26" s="740">
        <v>400</v>
      </c>
      <c r="C26" s="740"/>
      <c r="D26" s="702"/>
      <c r="E26" s="702"/>
      <c r="F26" s="747" t="s">
        <v>84</v>
      </c>
      <c r="G26" s="747"/>
      <c r="H26" s="746">
        <v>1128400</v>
      </c>
      <c r="I26" s="746"/>
      <c r="J26" s="704">
        <v>1118400</v>
      </c>
      <c r="K26" s="704">
        <v>790000</v>
      </c>
      <c r="L26" s="704">
        <v>0</v>
      </c>
      <c r="M26" s="704">
        <v>790000</v>
      </c>
      <c r="N26" s="704">
        <v>328400</v>
      </c>
      <c r="O26" s="704">
        <v>0</v>
      </c>
      <c r="P26" s="704">
        <v>0</v>
      </c>
      <c r="Q26" s="704">
        <v>0</v>
      </c>
      <c r="R26" s="704">
        <v>0</v>
      </c>
      <c r="S26" s="704">
        <v>10000</v>
      </c>
      <c r="T26" s="704">
        <v>10000</v>
      </c>
      <c r="U26" s="746">
        <v>0</v>
      </c>
      <c r="V26" s="746"/>
      <c r="W26" s="746">
        <v>0</v>
      </c>
      <c r="X26" s="746"/>
      <c r="Z26" s="701"/>
    </row>
    <row r="27" spans="2:26" ht="15" customHeight="1">
      <c r="B27" s="740"/>
      <c r="C27" s="740"/>
      <c r="D27" s="702">
        <v>40002</v>
      </c>
      <c r="E27" s="702"/>
      <c r="F27" s="747" t="s">
        <v>86</v>
      </c>
      <c r="G27" s="747"/>
      <c r="H27" s="746">
        <v>1118400</v>
      </c>
      <c r="I27" s="746"/>
      <c r="J27" s="704">
        <v>1118400</v>
      </c>
      <c r="K27" s="704">
        <v>790000</v>
      </c>
      <c r="L27" s="704">
        <v>0</v>
      </c>
      <c r="M27" s="704">
        <v>790000</v>
      </c>
      <c r="N27" s="704">
        <v>328400</v>
      </c>
      <c r="O27" s="704">
        <v>0</v>
      </c>
      <c r="P27" s="704">
        <v>0</v>
      </c>
      <c r="Q27" s="704">
        <v>0</v>
      </c>
      <c r="R27" s="704">
        <v>0</v>
      </c>
      <c r="S27" s="704">
        <v>0</v>
      </c>
      <c r="T27" s="704">
        <v>0</v>
      </c>
      <c r="U27" s="746">
        <v>0</v>
      </c>
      <c r="V27" s="746"/>
      <c r="W27" s="746">
        <v>0</v>
      </c>
      <c r="X27" s="746"/>
      <c r="Z27" s="701"/>
    </row>
    <row r="28" spans="2:26" ht="19.5" customHeight="1">
      <c r="B28" s="740"/>
      <c r="C28" s="740"/>
      <c r="D28" s="702"/>
      <c r="E28" s="702">
        <v>2650</v>
      </c>
      <c r="F28" s="747" t="s">
        <v>706</v>
      </c>
      <c r="G28" s="747"/>
      <c r="H28" s="746">
        <v>328400</v>
      </c>
      <c r="I28" s="746"/>
      <c r="J28" s="704">
        <v>328400</v>
      </c>
      <c r="K28" s="704">
        <v>0</v>
      </c>
      <c r="L28" s="704">
        <v>0</v>
      </c>
      <c r="M28" s="704">
        <v>0</v>
      </c>
      <c r="N28" s="704">
        <v>328400</v>
      </c>
      <c r="O28" s="704">
        <v>0</v>
      </c>
      <c r="P28" s="704">
        <v>0</v>
      </c>
      <c r="Q28" s="704">
        <v>0</v>
      </c>
      <c r="R28" s="704">
        <v>0</v>
      </c>
      <c r="S28" s="704">
        <v>0</v>
      </c>
      <c r="T28" s="704">
        <v>0</v>
      </c>
      <c r="U28" s="746">
        <v>0</v>
      </c>
      <c r="V28" s="746"/>
      <c r="W28" s="746">
        <v>0</v>
      </c>
      <c r="X28" s="746"/>
      <c r="Z28" s="701"/>
    </row>
    <row r="29" spans="2:26" ht="15" customHeight="1">
      <c r="B29" s="740"/>
      <c r="C29" s="740"/>
      <c r="D29" s="702"/>
      <c r="E29" s="702">
        <v>4260</v>
      </c>
      <c r="F29" s="747" t="s">
        <v>431</v>
      </c>
      <c r="G29" s="747"/>
      <c r="H29" s="746">
        <v>790000</v>
      </c>
      <c r="I29" s="746"/>
      <c r="J29" s="704">
        <v>790000</v>
      </c>
      <c r="K29" s="704">
        <v>790000</v>
      </c>
      <c r="L29" s="704">
        <v>0</v>
      </c>
      <c r="M29" s="704">
        <v>790000</v>
      </c>
      <c r="N29" s="704">
        <v>0</v>
      </c>
      <c r="O29" s="704">
        <v>0</v>
      </c>
      <c r="P29" s="704">
        <v>0</v>
      </c>
      <c r="Q29" s="704">
        <v>0</v>
      </c>
      <c r="R29" s="704">
        <v>0</v>
      </c>
      <c r="S29" s="704">
        <v>0</v>
      </c>
      <c r="T29" s="704">
        <v>0</v>
      </c>
      <c r="U29" s="746">
        <v>0</v>
      </c>
      <c r="V29" s="746"/>
      <c r="W29" s="746">
        <v>0</v>
      </c>
      <c r="X29" s="746"/>
      <c r="Z29" s="701"/>
    </row>
    <row r="30" spans="2:26" ht="15" customHeight="1">
      <c r="B30" s="740"/>
      <c r="C30" s="740"/>
      <c r="D30" s="702">
        <v>40004</v>
      </c>
      <c r="E30" s="702"/>
      <c r="F30" s="747" t="s">
        <v>555</v>
      </c>
      <c r="G30" s="747"/>
      <c r="H30" s="746">
        <v>10000</v>
      </c>
      <c r="I30" s="746"/>
      <c r="J30" s="704">
        <v>0</v>
      </c>
      <c r="K30" s="704">
        <v>0</v>
      </c>
      <c r="L30" s="704">
        <v>0</v>
      </c>
      <c r="M30" s="704">
        <v>0</v>
      </c>
      <c r="N30" s="704">
        <v>0</v>
      </c>
      <c r="O30" s="704">
        <v>0</v>
      </c>
      <c r="P30" s="704">
        <v>0</v>
      </c>
      <c r="Q30" s="704">
        <v>0</v>
      </c>
      <c r="R30" s="704">
        <v>0</v>
      </c>
      <c r="S30" s="704">
        <v>10000</v>
      </c>
      <c r="T30" s="704">
        <v>10000</v>
      </c>
      <c r="U30" s="746">
        <v>0</v>
      </c>
      <c r="V30" s="746"/>
      <c r="W30" s="746">
        <v>0</v>
      </c>
      <c r="X30" s="746"/>
      <c r="Z30" s="701"/>
    </row>
    <row r="31" spans="2:26" ht="15" customHeight="1">
      <c r="B31" s="740"/>
      <c r="C31" s="740"/>
      <c r="D31" s="702"/>
      <c r="E31" s="702">
        <v>6050</v>
      </c>
      <c r="F31" s="747" t="s">
        <v>707</v>
      </c>
      <c r="G31" s="747"/>
      <c r="H31" s="746">
        <v>10000</v>
      </c>
      <c r="I31" s="746"/>
      <c r="J31" s="704">
        <v>0</v>
      </c>
      <c r="K31" s="704">
        <v>0</v>
      </c>
      <c r="L31" s="704">
        <v>0</v>
      </c>
      <c r="M31" s="704">
        <v>0</v>
      </c>
      <c r="N31" s="704">
        <v>0</v>
      </c>
      <c r="O31" s="704">
        <v>0</v>
      </c>
      <c r="P31" s="704">
        <v>0</v>
      </c>
      <c r="Q31" s="704">
        <v>0</v>
      </c>
      <c r="R31" s="704">
        <v>0</v>
      </c>
      <c r="S31" s="704">
        <v>10000</v>
      </c>
      <c r="T31" s="704">
        <v>10000</v>
      </c>
      <c r="U31" s="746">
        <v>0</v>
      </c>
      <c r="V31" s="746"/>
      <c r="W31" s="746">
        <v>0</v>
      </c>
      <c r="X31" s="746"/>
      <c r="Z31" s="701"/>
    </row>
    <row r="32" spans="2:26" ht="15" customHeight="1">
      <c r="B32" s="740">
        <v>600</v>
      </c>
      <c r="C32" s="740"/>
      <c r="D32" s="702"/>
      <c r="E32" s="702"/>
      <c r="F32" s="747" t="s">
        <v>90</v>
      </c>
      <c r="G32" s="747"/>
      <c r="H32" s="746">
        <v>648654.42</v>
      </c>
      <c r="I32" s="746"/>
      <c r="J32" s="704">
        <v>254363.42</v>
      </c>
      <c r="K32" s="704">
        <v>85363.42</v>
      </c>
      <c r="L32" s="704">
        <v>15000</v>
      </c>
      <c r="M32" s="704">
        <v>70363.42</v>
      </c>
      <c r="N32" s="704">
        <v>169000</v>
      </c>
      <c r="O32" s="704">
        <v>0</v>
      </c>
      <c r="P32" s="704">
        <v>0</v>
      </c>
      <c r="Q32" s="704">
        <v>0</v>
      </c>
      <c r="R32" s="704">
        <v>0</v>
      </c>
      <c r="S32" s="704">
        <v>394291</v>
      </c>
      <c r="T32" s="704">
        <v>394291</v>
      </c>
      <c r="U32" s="746">
        <v>372291.75</v>
      </c>
      <c r="V32" s="746"/>
      <c r="W32" s="746">
        <v>0</v>
      </c>
      <c r="X32" s="746"/>
      <c r="Z32" s="701"/>
    </row>
    <row r="33" spans="2:26" ht="15" customHeight="1">
      <c r="B33" s="740"/>
      <c r="C33" s="740"/>
      <c r="D33" s="702">
        <v>60004</v>
      </c>
      <c r="E33" s="702"/>
      <c r="F33" s="747" t="s">
        <v>556</v>
      </c>
      <c r="G33" s="747"/>
      <c r="H33" s="746">
        <v>98000</v>
      </c>
      <c r="I33" s="746"/>
      <c r="J33" s="704">
        <v>98000</v>
      </c>
      <c r="K33" s="704">
        <v>0</v>
      </c>
      <c r="L33" s="704">
        <v>0</v>
      </c>
      <c r="M33" s="704">
        <v>0</v>
      </c>
      <c r="N33" s="704">
        <v>98000</v>
      </c>
      <c r="O33" s="704">
        <v>0</v>
      </c>
      <c r="P33" s="704">
        <v>0</v>
      </c>
      <c r="Q33" s="704">
        <v>0</v>
      </c>
      <c r="R33" s="704">
        <v>0</v>
      </c>
      <c r="S33" s="704">
        <v>0</v>
      </c>
      <c r="T33" s="704">
        <v>0</v>
      </c>
      <c r="U33" s="746">
        <v>0</v>
      </c>
      <c r="V33" s="746"/>
      <c r="W33" s="746">
        <v>0</v>
      </c>
      <c r="X33" s="746"/>
      <c r="Z33" s="701"/>
    </row>
    <row r="34" spans="1:26" ht="29.25" customHeight="1">
      <c r="A34" s="735"/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35"/>
      <c r="S34" s="735"/>
      <c r="T34" s="735"/>
      <c r="U34" s="735"/>
      <c r="V34" s="735"/>
      <c r="W34" s="735"/>
      <c r="X34" s="735"/>
      <c r="Y34" s="735"/>
      <c r="Z34" s="701"/>
    </row>
    <row r="35" spans="1:26" ht="15" customHeight="1">
      <c r="A35" s="735"/>
      <c r="B35" s="735"/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41" t="s">
        <v>710</v>
      </c>
      <c r="W35" s="741"/>
      <c r="X35" s="735"/>
      <c r="Y35" s="735"/>
      <c r="Z35" s="701"/>
    </row>
    <row r="36" spans="1:26" ht="31.5" customHeight="1">
      <c r="A36" s="735"/>
      <c r="B36" s="735"/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5"/>
      <c r="Z36" s="701"/>
    </row>
    <row r="37" spans="1:26" ht="15" customHeight="1">
      <c r="A37" s="735"/>
      <c r="B37" s="735"/>
      <c r="C37" s="748"/>
      <c r="D37" s="748"/>
      <c r="E37" s="748"/>
      <c r="F37" s="748"/>
      <c r="G37" s="749"/>
      <c r="H37" s="749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5"/>
      <c r="Z37" s="701"/>
    </row>
    <row r="38" spans="2:26" ht="9" customHeight="1">
      <c r="B38" s="740" t="s">
        <v>66</v>
      </c>
      <c r="C38" s="740"/>
      <c r="D38" s="740" t="s">
        <v>67</v>
      </c>
      <c r="E38" s="740" t="s">
        <v>68</v>
      </c>
      <c r="F38" s="740" t="s">
        <v>69</v>
      </c>
      <c r="G38" s="740"/>
      <c r="H38" s="740" t="s">
        <v>223</v>
      </c>
      <c r="I38" s="740"/>
      <c r="J38" s="740" t="s">
        <v>224</v>
      </c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Z38" s="701"/>
    </row>
    <row r="39" spans="2:26" ht="12.75" customHeight="1">
      <c r="B39" s="740"/>
      <c r="C39" s="740"/>
      <c r="D39" s="740"/>
      <c r="E39" s="740"/>
      <c r="F39" s="740"/>
      <c r="G39" s="740"/>
      <c r="H39" s="740"/>
      <c r="I39" s="740"/>
      <c r="J39" s="740" t="s">
        <v>225</v>
      </c>
      <c r="K39" s="740" t="s">
        <v>226</v>
      </c>
      <c r="L39" s="740"/>
      <c r="M39" s="740"/>
      <c r="N39" s="740"/>
      <c r="O39" s="740"/>
      <c r="P39" s="740"/>
      <c r="Q39" s="740"/>
      <c r="R39" s="740"/>
      <c r="S39" s="740" t="s">
        <v>227</v>
      </c>
      <c r="T39" s="740" t="s">
        <v>226</v>
      </c>
      <c r="U39" s="740"/>
      <c r="V39" s="740"/>
      <c r="W39" s="740"/>
      <c r="X39" s="740"/>
      <c r="Z39" s="701"/>
    </row>
    <row r="40" spans="2:26" ht="2.25" customHeight="1">
      <c r="B40" s="740"/>
      <c r="C40" s="740"/>
      <c r="D40" s="740"/>
      <c r="E40" s="740"/>
      <c r="F40" s="740"/>
      <c r="G40" s="740"/>
      <c r="H40" s="740"/>
      <c r="I40" s="740"/>
      <c r="J40" s="740"/>
      <c r="K40" s="740"/>
      <c r="L40" s="740"/>
      <c r="M40" s="740"/>
      <c r="N40" s="740"/>
      <c r="O40" s="740"/>
      <c r="P40" s="740"/>
      <c r="Q40" s="740"/>
      <c r="R40" s="740"/>
      <c r="S40" s="740"/>
      <c r="T40" s="740" t="s">
        <v>228</v>
      </c>
      <c r="U40" s="740" t="s">
        <v>229</v>
      </c>
      <c r="V40" s="740"/>
      <c r="W40" s="740" t="s">
        <v>230</v>
      </c>
      <c r="X40" s="740"/>
      <c r="Z40" s="701"/>
    </row>
    <row r="41" spans="2:26" ht="6" customHeight="1">
      <c r="B41" s="740"/>
      <c r="C41" s="740"/>
      <c r="D41" s="740"/>
      <c r="E41" s="740"/>
      <c r="F41" s="740"/>
      <c r="G41" s="740"/>
      <c r="H41" s="740"/>
      <c r="I41" s="740"/>
      <c r="J41" s="740"/>
      <c r="K41" s="740" t="s">
        <v>231</v>
      </c>
      <c r="L41" s="740" t="s">
        <v>226</v>
      </c>
      <c r="M41" s="740"/>
      <c r="N41" s="740" t="s">
        <v>232</v>
      </c>
      <c r="O41" s="740" t="s">
        <v>233</v>
      </c>
      <c r="P41" s="740" t="s">
        <v>234</v>
      </c>
      <c r="Q41" s="740" t="s">
        <v>235</v>
      </c>
      <c r="R41" s="740" t="s">
        <v>236</v>
      </c>
      <c r="S41" s="740"/>
      <c r="T41" s="740"/>
      <c r="U41" s="740"/>
      <c r="V41" s="740"/>
      <c r="W41" s="740"/>
      <c r="X41" s="740"/>
      <c r="Z41" s="701"/>
    </row>
    <row r="42" spans="2:26" ht="2.25" customHeight="1">
      <c r="B42" s="740"/>
      <c r="C42" s="740"/>
      <c r="D42" s="740"/>
      <c r="E42" s="740"/>
      <c r="F42" s="740"/>
      <c r="G42" s="740"/>
      <c r="H42" s="740"/>
      <c r="I42" s="740"/>
      <c r="J42" s="740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 t="s">
        <v>237</v>
      </c>
      <c r="V42" s="740"/>
      <c r="W42" s="740"/>
      <c r="X42" s="740"/>
      <c r="Z42" s="701"/>
    </row>
    <row r="43" spans="2:26" ht="44.25" customHeight="1">
      <c r="B43" s="740"/>
      <c r="C43" s="740"/>
      <c r="D43" s="740"/>
      <c r="E43" s="740"/>
      <c r="F43" s="740"/>
      <c r="G43" s="740"/>
      <c r="H43" s="740"/>
      <c r="I43" s="740"/>
      <c r="J43" s="740"/>
      <c r="K43" s="740"/>
      <c r="L43" s="702" t="s">
        <v>238</v>
      </c>
      <c r="M43" s="702" t="s">
        <v>239</v>
      </c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Z43" s="701"/>
    </row>
    <row r="44" spans="2:26" ht="9" customHeight="1">
      <c r="B44" s="742">
        <v>1</v>
      </c>
      <c r="C44" s="742"/>
      <c r="D44" s="703">
        <v>2</v>
      </c>
      <c r="E44" s="703">
        <v>3</v>
      </c>
      <c r="F44" s="742">
        <v>4</v>
      </c>
      <c r="G44" s="742"/>
      <c r="H44" s="742">
        <v>5</v>
      </c>
      <c r="I44" s="742"/>
      <c r="J44" s="703">
        <v>6</v>
      </c>
      <c r="K44" s="703">
        <v>7</v>
      </c>
      <c r="L44" s="703">
        <v>8</v>
      </c>
      <c r="M44" s="703">
        <v>9</v>
      </c>
      <c r="N44" s="703">
        <v>10</v>
      </c>
      <c r="O44" s="703">
        <v>11</v>
      </c>
      <c r="P44" s="703">
        <v>12</v>
      </c>
      <c r="Q44" s="703">
        <v>13</v>
      </c>
      <c r="R44" s="703">
        <v>14</v>
      </c>
      <c r="S44" s="703">
        <v>15</v>
      </c>
      <c r="T44" s="703">
        <v>16</v>
      </c>
      <c r="U44" s="742">
        <v>17</v>
      </c>
      <c r="V44" s="742"/>
      <c r="W44" s="742">
        <v>18</v>
      </c>
      <c r="X44" s="742"/>
      <c r="Z44" s="701"/>
    </row>
    <row r="45" spans="2:26" ht="33" customHeight="1">
      <c r="B45" s="740"/>
      <c r="C45" s="740"/>
      <c r="D45" s="702"/>
      <c r="E45" s="702">
        <v>2310</v>
      </c>
      <c r="F45" s="747" t="s">
        <v>711</v>
      </c>
      <c r="G45" s="747"/>
      <c r="H45" s="746">
        <v>98000</v>
      </c>
      <c r="I45" s="746"/>
      <c r="J45" s="704">
        <v>98000</v>
      </c>
      <c r="K45" s="704">
        <v>0</v>
      </c>
      <c r="L45" s="704">
        <v>0</v>
      </c>
      <c r="M45" s="704">
        <v>0</v>
      </c>
      <c r="N45" s="704">
        <v>98000</v>
      </c>
      <c r="O45" s="704">
        <v>0</v>
      </c>
      <c r="P45" s="704">
        <v>0</v>
      </c>
      <c r="Q45" s="704">
        <v>0</v>
      </c>
      <c r="R45" s="704">
        <v>0</v>
      </c>
      <c r="S45" s="704">
        <v>0</v>
      </c>
      <c r="T45" s="704">
        <v>0</v>
      </c>
      <c r="U45" s="746">
        <v>0</v>
      </c>
      <c r="V45" s="746"/>
      <c r="W45" s="746">
        <v>0</v>
      </c>
      <c r="X45" s="746"/>
      <c r="Z45" s="701"/>
    </row>
    <row r="46" spans="2:26" ht="15" customHeight="1">
      <c r="B46" s="740"/>
      <c r="C46" s="740"/>
      <c r="D46" s="702">
        <v>60014</v>
      </c>
      <c r="E46" s="702"/>
      <c r="F46" s="747" t="s">
        <v>92</v>
      </c>
      <c r="G46" s="747"/>
      <c r="H46" s="746">
        <v>432627</v>
      </c>
      <c r="I46" s="746"/>
      <c r="J46" s="704">
        <v>51336</v>
      </c>
      <c r="K46" s="704">
        <v>51336</v>
      </c>
      <c r="L46" s="704">
        <v>15000</v>
      </c>
      <c r="M46" s="704">
        <v>36336</v>
      </c>
      <c r="N46" s="704">
        <v>0</v>
      </c>
      <c r="O46" s="704">
        <v>0</v>
      </c>
      <c r="P46" s="704">
        <v>0</v>
      </c>
      <c r="Q46" s="704">
        <v>0</v>
      </c>
      <c r="R46" s="704">
        <v>0</v>
      </c>
      <c r="S46" s="704">
        <v>381291</v>
      </c>
      <c r="T46" s="704">
        <v>381291</v>
      </c>
      <c r="U46" s="746">
        <v>372291.75</v>
      </c>
      <c r="V46" s="746"/>
      <c r="W46" s="746">
        <v>0</v>
      </c>
      <c r="X46" s="746"/>
      <c r="Z46" s="701"/>
    </row>
    <row r="47" spans="2:26" ht="15" customHeight="1">
      <c r="B47" s="740"/>
      <c r="C47" s="740"/>
      <c r="D47" s="702"/>
      <c r="E47" s="702">
        <v>4170</v>
      </c>
      <c r="F47" s="747" t="s">
        <v>427</v>
      </c>
      <c r="G47" s="747"/>
      <c r="H47" s="746">
        <v>15000</v>
      </c>
      <c r="I47" s="746"/>
      <c r="J47" s="704">
        <v>15000</v>
      </c>
      <c r="K47" s="704">
        <v>15000</v>
      </c>
      <c r="L47" s="704">
        <v>15000</v>
      </c>
      <c r="M47" s="704">
        <v>0</v>
      </c>
      <c r="N47" s="704">
        <v>0</v>
      </c>
      <c r="O47" s="704">
        <v>0</v>
      </c>
      <c r="P47" s="704">
        <v>0</v>
      </c>
      <c r="Q47" s="704">
        <v>0</v>
      </c>
      <c r="R47" s="704">
        <v>0</v>
      </c>
      <c r="S47" s="704">
        <v>0</v>
      </c>
      <c r="T47" s="704">
        <v>0</v>
      </c>
      <c r="U47" s="746">
        <v>0</v>
      </c>
      <c r="V47" s="746"/>
      <c r="W47" s="746">
        <v>0</v>
      </c>
      <c r="X47" s="746"/>
      <c r="Z47" s="701"/>
    </row>
    <row r="48" spans="2:26" ht="15" customHeight="1">
      <c r="B48" s="740"/>
      <c r="C48" s="740"/>
      <c r="D48" s="702"/>
      <c r="E48" s="702">
        <v>4210</v>
      </c>
      <c r="F48" s="747" t="s">
        <v>712</v>
      </c>
      <c r="G48" s="747"/>
      <c r="H48" s="746">
        <v>2000</v>
      </c>
      <c r="I48" s="746"/>
      <c r="J48" s="704">
        <v>2000</v>
      </c>
      <c r="K48" s="704">
        <v>2000</v>
      </c>
      <c r="L48" s="704">
        <v>0</v>
      </c>
      <c r="M48" s="704">
        <v>2000</v>
      </c>
      <c r="N48" s="704">
        <v>0</v>
      </c>
      <c r="O48" s="704">
        <v>0</v>
      </c>
      <c r="P48" s="704">
        <v>0</v>
      </c>
      <c r="Q48" s="704">
        <v>0</v>
      </c>
      <c r="R48" s="704">
        <v>0</v>
      </c>
      <c r="S48" s="704">
        <v>0</v>
      </c>
      <c r="T48" s="704">
        <v>0</v>
      </c>
      <c r="U48" s="746">
        <v>0</v>
      </c>
      <c r="V48" s="746"/>
      <c r="W48" s="746">
        <v>0</v>
      </c>
      <c r="X48" s="746"/>
      <c r="Z48" s="701"/>
    </row>
    <row r="49" spans="2:26" ht="15" customHeight="1">
      <c r="B49" s="740"/>
      <c r="C49" s="740"/>
      <c r="D49" s="702"/>
      <c r="E49" s="702">
        <v>4300</v>
      </c>
      <c r="F49" s="747" t="s">
        <v>437</v>
      </c>
      <c r="G49" s="747"/>
      <c r="H49" s="746">
        <v>18336</v>
      </c>
      <c r="I49" s="746"/>
      <c r="J49" s="704">
        <v>18336</v>
      </c>
      <c r="K49" s="704">
        <v>18336</v>
      </c>
      <c r="L49" s="704">
        <v>0</v>
      </c>
      <c r="M49" s="704">
        <v>18336</v>
      </c>
      <c r="N49" s="704">
        <v>0</v>
      </c>
      <c r="O49" s="704">
        <v>0</v>
      </c>
      <c r="P49" s="704">
        <v>0</v>
      </c>
      <c r="Q49" s="704">
        <v>0</v>
      </c>
      <c r="R49" s="704">
        <v>0</v>
      </c>
      <c r="S49" s="704">
        <v>0</v>
      </c>
      <c r="T49" s="704">
        <v>0</v>
      </c>
      <c r="U49" s="746">
        <v>0</v>
      </c>
      <c r="V49" s="746"/>
      <c r="W49" s="746">
        <v>0</v>
      </c>
      <c r="X49" s="746"/>
      <c r="Z49" s="701"/>
    </row>
    <row r="50" spans="2:26" ht="15" customHeight="1">
      <c r="B50" s="740"/>
      <c r="C50" s="740"/>
      <c r="D50" s="702"/>
      <c r="E50" s="702">
        <v>4430</v>
      </c>
      <c r="F50" s="747" t="s">
        <v>447</v>
      </c>
      <c r="G50" s="747"/>
      <c r="H50" s="746">
        <v>16000</v>
      </c>
      <c r="I50" s="746"/>
      <c r="J50" s="704">
        <v>16000</v>
      </c>
      <c r="K50" s="704">
        <v>16000</v>
      </c>
      <c r="L50" s="704">
        <v>0</v>
      </c>
      <c r="M50" s="704">
        <v>16000</v>
      </c>
      <c r="N50" s="704">
        <v>0</v>
      </c>
      <c r="O50" s="704">
        <v>0</v>
      </c>
      <c r="P50" s="704">
        <v>0</v>
      </c>
      <c r="Q50" s="704">
        <v>0</v>
      </c>
      <c r="R50" s="704">
        <v>0</v>
      </c>
      <c r="S50" s="704">
        <v>0</v>
      </c>
      <c r="T50" s="704">
        <v>0</v>
      </c>
      <c r="U50" s="746">
        <v>0</v>
      </c>
      <c r="V50" s="746"/>
      <c r="W50" s="746">
        <v>0</v>
      </c>
      <c r="X50" s="746"/>
      <c r="Z50" s="701"/>
    </row>
    <row r="51" spans="2:26" ht="15" customHeight="1">
      <c r="B51" s="740"/>
      <c r="C51" s="740"/>
      <c r="D51" s="702"/>
      <c r="E51" s="702">
        <v>6050</v>
      </c>
      <c r="F51" s="747" t="s">
        <v>707</v>
      </c>
      <c r="G51" s="747"/>
      <c r="H51" s="746">
        <v>8999.25</v>
      </c>
      <c r="I51" s="746"/>
      <c r="J51" s="704">
        <v>0</v>
      </c>
      <c r="K51" s="704">
        <v>0</v>
      </c>
      <c r="L51" s="704">
        <v>0</v>
      </c>
      <c r="M51" s="704">
        <v>0</v>
      </c>
      <c r="N51" s="704">
        <v>0</v>
      </c>
      <c r="O51" s="704">
        <v>0</v>
      </c>
      <c r="P51" s="704">
        <v>0</v>
      </c>
      <c r="Q51" s="704">
        <v>0</v>
      </c>
      <c r="R51" s="704">
        <v>0</v>
      </c>
      <c r="S51" s="704">
        <v>8999.25</v>
      </c>
      <c r="T51" s="704">
        <v>8999.25</v>
      </c>
      <c r="U51" s="746">
        <v>0</v>
      </c>
      <c r="V51" s="746"/>
      <c r="W51" s="746">
        <v>0</v>
      </c>
      <c r="X51" s="746"/>
      <c r="Z51" s="701"/>
    </row>
    <row r="52" spans="2:26" ht="15" customHeight="1">
      <c r="B52" s="740"/>
      <c r="C52" s="740"/>
      <c r="D52" s="702"/>
      <c r="E52" s="702">
        <v>6057</v>
      </c>
      <c r="F52" s="747" t="s">
        <v>707</v>
      </c>
      <c r="G52" s="747"/>
      <c r="H52" s="746">
        <v>285860.86</v>
      </c>
      <c r="I52" s="746"/>
      <c r="J52" s="704">
        <v>0</v>
      </c>
      <c r="K52" s="704">
        <v>0</v>
      </c>
      <c r="L52" s="704">
        <v>0</v>
      </c>
      <c r="M52" s="704">
        <v>0</v>
      </c>
      <c r="N52" s="704">
        <v>0</v>
      </c>
      <c r="O52" s="704">
        <v>0</v>
      </c>
      <c r="P52" s="704">
        <v>0</v>
      </c>
      <c r="Q52" s="704">
        <v>0</v>
      </c>
      <c r="R52" s="704">
        <v>0</v>
      </c>
      <c r="S52" s="704">
        <v>285860.86</v>
      </c>
      <c r="T52" s="704">
        <v>285860.86</v>
      </c>
      <c r="U52" s="746">
        <v>285860.86</v>
      </c>
      <c r="V52" s="746"/>
      <c r="W52" s="746">
        <v>0</v>
      </c>
      <c r="X52" s="746"/>
      <c r="Z52" s="701"/>
    </row>
    <row r="53" spans="2:26" ht="15" customHeight="1">
      <c r="B53" s="740"/>
      <c r="C53" s="740"/>
      <c r="D53" s="702"/>
      <c r="E53" s="702">
        <v>6059</v>
      </c>
      <c r="F53" s="747" t="s">
        <v>707</v>
      </c>
      <c r="G53" s="747"/>
      <c r="H53" s="746">
        <v>86430.89</v>
      </c>
      <c r="I53" s="746"/>
      <c r="J53" s="704">
        <v>0</v>
      </c>
      <c r="K53" s="704">
        <v>0</v>
      </c>
      <c r="L53" s="704">
        <v>0</v>
      </c>
      <c r="M53" s="704">
        <v>0</v>
      </c>
      <c r="N53" s="704">
        <v>0</v>
      </c>
      <c r="O53" s="704">
        <v>0</v>
      </c>
      <c r="P53" s="704">
        <v>0</v>
      </c>
      <c r="Q53" s="704">
        <v>0</v>
      </c>
      <c r="R53" s="704">
        <v>0</v>
      </c>
      <c r="S53" s="704">
        <v>86430.89</v>
      </c>
      <c r="T53" s="704">
        <v>86430.89</v>
      </c>
      <c r="U53" s="746">
        <v>86430.89</v>
      </c>
      <c r="V53" s="746"/>
      <c r="W53" s="746">
        <v>0</v>
      </c>
      <c r="X53" s="746"/>
      <c r="Z53" s="701"/>
    </row>
    <row r="54" spans="2:26" ht="15" customHeight="1">
      <c r="B54" s="740"/>
      <c r="C54" s="740"/>
      <c r="D54" s="702">
        <v>60016</v>
      </c>
      <c r="E54" s="702"/>
      <c r="F54" s="747" t="s">
        <v>244</v>
      </c>
      <c r="G54" s="747"/>
      <c r="H54" s="746">
        <v>118027.42</v>
      </c>
      <c r="I54" s="746"/>
      <c r="J54" s="704">
        <v>105027.42</v>
      </c>
      <c r="K54" s="704">
        <v>34027.42</v>
      </c>
      <c r="L54" s="704">
        <v>0</v>
      </c>
      <c r="M54" s="704">
        <v>34027.42</v>
      </c>
      <c r="N54" s="704">
        <v>71000</v>
      </c>
      <c r="O54" s="704">
        <v>0</v>
      </c>
      <c r="P54" s="704">
        <v>0</v>
      </c>
      <c r="Q54" s="704">
        <v>0</v>
      </c>
      <c r="R54" s="704">
        <v>0</v>
      </c>
      <c r="S54" s="704">
        <v>13000</v>
      </c>
      <c r="T54" s="704">
        <v>13000</v>
      </c>
      <c r="U54" s="746">
        <v>0</v>
      </c>
      <c r="V54" s="746"/>
      <c r="W54" s="746">
        <v>0</v>
      </c>
      <c r="X54" s="746"/>
      <c r="Z54" s="701"/>
    </row>
    <row r="55" spans="2:26" ht="19.5" customHeight="1">
      <c r="B55" s="740"/>
      <c r="C55" s="740"/>
      <c r="D55" s="702"/>
      <c r="E55" s="702">
        <v>2650</v>
      </c>
      <c r="F55" s="747" t="s">
        <v>706</v>
      </c>
      <c r="G55" s="747"/>
      <c r="H55" s="746">
        <v>71000</v>
      </c>
      <c r="I55" s="746"/>
      <c r="J55" s="704">
        <v>71000</v>
      </c>
      <c r="K55" s="704">
        <v>0</v>
      </c>
      <c r="L55" s="704">
        <v>0</v>
      </c>
      <c r="M55" s="704">
        <v>0</v>
      </c>
      <c r="N55" s="704">
        <v>71000</v>
      </c>
      <c r="O55" s="704">
        <v>0</v>
      </c>
      <c r="P55" s="704">
        <v>0</v>
      </c>
      <c r="Q55" s="704">
        <v>0</v>
      </c>
      <c r="R55" s="704">
        <v>0</v>
      </c>
      <c r="S55" s="704">
        <v>0</v>
      </c>
      <c r="T55" s="704">
        <v>0</v>
      </c>
      <c r="U55" s="746">
        <v>0</v>
      </c>
      <c r="V55" s="746"/>
      <c r="W55" s="746">
        <v>0</v>
      </c>
      <c r="X55" s="746"/>
      <c r="Z55" s="701"/>
    </row>
    <row r="56" spans="2:26" ht="15" customHeight="1">
      <c r="B56" s="740"/>
      <c r="C56" s="740"/>
      <c r="D56" s="702"/>
      <c r="E56" s="702">
        <v>4210</v>
      </c>
      <c r="F56" s="747" t="s">
        <v>712</v>
      </c>
      <c r="G56" s="747"/>
      <c r="H56" s="746">
        <v>15027.42</v>
      </c>
      <c r="I56" s="746"/>
      <c r="J56" s="704">
        <v>15027.42</v>
      </c>
      <c r="K56" s="704">
        <v>15027.42</v>
      </c>
      <c r="L56" s="704">
        <v>0</v>
      </c>
      <c r="M56" s="704">
        <v>15027.42</v>
      </c>
      <c r="N56" s="704">
        <v>0</v>
      </c>
      <c r="O56" s="704">
        <v>0</v>
      </c>
      <c r="P56" s="704">
        <v>0</v>
      </c>
      <c r="Q56" s="704">
        <v>0</v>
      </c>
      <c r="R56" s="704">
        <v>0</v>
      </c>
      <c r="S56" s="704">
        <v>0</v>
      </c>
      <c r="T56" s="704">
        <v>0</v>
      </c>
      <c r="U56" s="746">
        <v>0</v>
      </c>
      <c r="V56" s="746"/>
      <c r="W56" s="746">
        <v>0</v>
      </c>
      <c r="X56" s="746"/>
      <c r="Z56" s="701"/>
    </row>
    <row r="57" spans="2:26" ht="15" customHeight="1">
      <c r="B57" s="740"/>
      <c r="C57" s="740"/>
      <c r="D57" s="702"/>
      <c r="E57" s="702">
        <v>4300</v>
      </c>
      <c r="F57" s="747" t="s">
        <v>437</v>
      </c>
      <c r="G57" s="747"/>
      <c r="H57" s="746">
        <v>19000</v>
      </c>
      <c r="I57" s="746"/>
      <c r="J57" s="704">
        <v>19000</v>
      </c>
      <c r="K57" s="704">
        <v>19000</v>
      </c>
      <c r="L57" s="704">
        <v>0</v>
      </c>
      <c r="M57" s="704">
        <v>19000</v>
      </c>
      <c r="N57" s="704">
        <v>0</v>
      </c>
      <c r="O57" s="704">
        <v>0</v>
      </c>
      <c r="P57" s="704">
        <v>0</v>
      </c>
      <c r="Q57" s="704">
        <v>0</v>
      </c>
      <c r="R57" s="704">
        <v>0</v>
      </c>
      <c r="S57" s="704">
        <v>0</v>
      </c>
      <c r="T57" s="704">
        <v>0</v>
      </c>
      <c r="U57" s="746">
        <v>0</v>
      </c>
      <c r="V57" s="746"/>
      <c r="W57" s="746">
        <v>0</v>
      </c>
      <c r="X57" s="746"/>
      <c r="Z57" s="701"/>
    </row>
    <row r="58" spans="2:26" ht="15" customHeight="1">
      <c r="B58" s="740"/>
      <c r="C58" s="740"/>
      <c r="D58" s="702"/>
      <c r="E58" s="702">
        <v>6050</v>
      </c>
      <c r="F58" s="747" t="s">
        <v>707</v>
      </c>
      <c r="G58" s="747"/>
      <c r="H58" s="746">
        <v>13000</v>
      </c>
      <c r="I58" s="746"/>
      <c r="J58" s="704">
        <v>0</v>
      </c>
      <c r="K58" s="704">
        <v>0</v>
      </c>
      <c r="L58" s="704">
        <v>0</v>
      </c>
      <c r="M58" s="704">
        <v>0</v>
      </c>
      <c r="N58" s="704">
        <v>0</v>
      </c>
      <c r="O58" s="704">
        <v>0</v>
      </c>
      <c r="P58" s="704">
        <v>0</v>
      </c>
      <c r="Q58" s="704">
        <v>0</v>
      </c>
      <c r="R58" s="704">
        <v>0</v>
      </c>
      <c r="S58" s="704">
        <v>13000</v>
      </c>
      <c r="T58" s="704">
        <v>13000</v>
      </c>
      <c r="U58" s="746">
        <v>0</v>
      </c>
      <c r="V58" s="746"/>
      <c r="W58" s="746">
        <v>0</v>
      </c>
      <c r="X58" s="746"/>
      <c r="Z58" s="701"/>
    </row>
    <row r="59" spans="2:26" ht="15" customHeight="1">
      <c r="B59" s="740">
        <v>700</v>
      </c>
      <c r="C59" s="740"/>
      <c r="D59" s="702"/>
      <c r="E59" s="702"/>
      <c r="F59" s="747" t="s">
        <v>96</v>
      </c>
      <c r="G59" s="747"/>
      <c r="H59" s="746">
        <v>271637</v>
      </c>
      <c r="I59" s="746"/>
      <c r="J59" s="704">
        <v>156637</v>
      </c>
      <c r="K59" s="704">
        <v>96137</v>
      </c>
      <c r="L59" s="704">
        <v>2000</v>
      </c>
      <c r="M59" s="704">
        <v>94137</v>
      </c>
      <c r="N59" s="704">
        <v>60500</v>
      </c>
      <c r="O59" s="704">
        <v>0</v>
      </c>
      <c r="P59" s="704">
        <v>0</v>
      </c>
      <c r="Q59" s="704">
        <v>0</v>
      </c>
      <c r="R59" s="704">
        <v>0</v>
      </c>
      <c r="S59" s="704">
        <v>115000</v>
      </c>
      <c r="T59" s="704">
        <v>115000</v>
      </c>
      <c r="U59" s="746">
        <v>0</v>
      </c>
      <c r="V59" s="746"/>
      <c r="W59" s="746">
        <v>0</v>
      </c>
      <c r="X59" s="746"/>
      <c r="Z59" s="701"/>
    </row>
    <row r="60" spans="2:26" ht="15" customHeight="1">
      <c r="B60" s="740"/>
      <c r="C60" s="740"/>
      <c r="D60" s="702">
        <v>70004</v>
      </c>
      <c r="E60" s="702"/>
      <c r="F60" s="747" t="s">
        <v>245</v>
      </c>
      <c r="G60" s="747"/>
      <c r="H60" s="746">
        <v>60500</v>
      </c>
      <c r="I60" s="746"/>
      <c r="J60" s="704">
        <v>60500</v>
      </c>
      <c r="K60" s="704">
        <v>0</v>
      </c>
      <c r="L60" s="704">
        <v>0</v>
      </c>
      <c r="M60" s="704">
        <v>0</v>
      </c>
      <c r="N60" s="704">
        <v>60500</v>
      </c>
      <c r="O60" s="704">
        <v>0</v>
      </c>
      <c r="P60" s="704">
        <v>0</v>
      </c>
      <c r="Q60" s="704">
        <v>0</v>
      </c>
      <c r="R60" s="704">
        <v>0</v>
      </c>
      <c r="S60" s="704">
        <v>0</v>
      </c>
      <c r="T60" s="704">
        <v>0</v>
      </c>
      <c r="U60" s="746">
        <v>0</v>
      </c>
      <c r="V60" s="746"/>
      <c r="W60" s="746">
        <v>0</v>
      </c>
      <c r="X60" s="746"/>
      <c r="Z60" s="701"/>
    </row>
    <row r="61" spans="2:26" ht="19.5" customHeight="1">
      <c r="B61" s="740"/>
      <c r="C61" s="740"/>
      <c r="D61" s="702"/>
      <c r="E61" s="702">
        <v>2650</v>
      </c>
      <c r="F61" s="747" t="s">
        <v>706</v>
      </c>
      <c r="G61" s="747"/>
      <c r="H61" s="746">
        <v>60500</v>
      </c>
      <c r="I61" s="746"/>
      <c r="J61" s="704">
        <v>60500</v>
      </c>
      <c r="K61" s="704">
        <v>0</v>
      </c>
      <c r="L61" s="704">
        <v>0</v>
      </c>
      <c r="M61" s="704">
        <v>0</v>
      </c>
      <c r="N61" s="704">
        <v>60500</v>
      </c>
      <c r="O61" s="704">
        <v>0</v>
      </c>
      <c r="P61" s="704">
        <v>0</v>
      </c>
      <c r="Q61" s="704">
        <v>0</v>
      </c>
      <c r="R61" s="704">
        <v>0</v>
      </c>
      <c r="S61" s="704">
        <v>0</v>
      </c>
      <c r="T61" s="704">
        <v>0</v>
      </c>
      <c r="U61" s="746">
        <v>0</v>
      </c>
      <c r="V61" s="746"/>
      <c r="W61" s="746">
        <v>0</v>
      </c>
      <c r="X61" s="746"/>
      <c r="Z61" s="701"/>
    </row>
    <row r="62" spans="2:26" ht="15" customHeight="1">
      <c r="B62" s="740"/>
      <c r="C62" s="740"/>
      <c r="D62" s="702">
        <v>70005</v>
      </c>
      <c r="E62" s="702"/>
      <c r="F62" s="747" t="s">
        <v>98</v>
      </c>
      <c r="G62" s="747"/>
      <c r="H62" s="746">
        <v>203137</v>
      </c>
      <c r="I62" s="746"/>
      <c r="J62" s="704">
        <v>88137</v>
      </c>
      <c r="K62" s="704">
        <v>88137</v>
      </c>
      <c r="L62" s="704">
        <v>0</v>
      </c>
      <c r="M62" s="704">
        <v>88137</v>
      </c>
      <c r="N62" s="704">
        <v>0</v>
      </c>
      <c r="O62" s="704">
        <v>0</v>
      </c>
      <c r="P62" s="704">
        <v>0</v>
      </c>
      <c r="Q62" s="704">
        <v>0</v>
      </c>
      <c r="R62" s="704">
        <v>0</v>
      </c>
      <c r="S62" s="704">
        <v>115000</v>
      </c>
      <c r="T62" s="704">
        <v>115000</v>
      </c>
      <c r="U62" s="746">
        <v>0</v>
      </c>
      <c r="V62" s="746"/>
      <c r="W62" s="746">
        <v>0</v>
      </c>
      <c r="X62" s="746"/>
      <c r="Z62" s="701"/>
    </row>
    <row r="63" spans="2:26" ht="15" customHeight="1">
      <c r="B63" s="740"/>
      <c r="C63" s="740"/>
      <c r="D63" s="702"/>
      <c r="E63" s="702">
        <v>4300</v>
      </c>
      <c r="F63" s="747" t="s">
        <v>437</v>
      </c>
      <c r="G63" s="747"/>
      <c r="H63" s="746">
        <v>32000</v>
      </c>
      <c r="I63" s="746"/>
      <c r="J63" s="704">
        <v>32000</v>
      </c>
      <c r="K63" s="704">
        <v>32000</v>
      </c>
      <c r="L63" s="704">
        <v>0</v>
      </c>
      <c r="M63" s="704">
        <v>32000</v>
      </c>
      <c r="N63" s="704">
        <v>0</v>
      </c>
      <c r="O63" s="704">
        <v>0</v>
      </c>
      <c r="P63" s="704">
        <v>0</v>
      </c>
      <c r="Q63" s="704">
        <v>0</v>
      </c>
      <c r="R63" s="704">
        <v>0</v>
      </c>
      <c r="S63" s="704">
        <v>0</v>
      </c>
      <c r="T63" s="704">
        <v>0</v>
      </c>
      <c r="U63" s="746">
        <v>0</v>
      </c>
      <c r="V63" s="746"/>
      <c r="W63" s="746">
        <v>0</v>
      </c>
      <c r="X63" s="746"/>
      <c r="Z63" s="701"/>
    </row>
    <row r="64" spans="2:26" ht="19.5" customHeight="1">
      <c r="B64" s="740"/>
      <c r="C64" s="740"/>
      <c r="D64" s="702"/>
      <c r="E64" s="702">
        <v>4390</v>
      </c>
      <c r="F64" s="747" t="s">
        <v>443</v>
      </c>
      <c r="G64" s="747"/>
      <c r="H64" s="746">
        <v>30000</v>
      </c>
      <c r="I64" s="746"/>
      <c r="J64" s="704">
        <v>30000</v>
      </c>
      <c r="K64" s="704">
        <v>30000</v>
      </c>
      <c r="L64" s="704">
        <v>0</v>
      </c>
      <c r="M64" s="704">
        <v>30000</v>
      </c>
      <c r="N64" s="704">
        <v>0</v>
      </c>
      <c r="O64" s="704">
        <v>0</v>
      </c>
      <c r="P64" s="704">
        <v>0</v>
      </c>
      <c r="Q64" s="704">
        <v>0</v>
      </c>
      <c r="R64" s="704">
        <v>0</v>
      </c>
      <c r="S64" s="704">
        <v>0</v>
      </c>
      <c r="T64" s="704">
        <v>0</v>
      </c>
      <c r="U64" s="746">
        <v>0</v>
      </c>
      <c r="V64" s="746"/>
      <c r="W64" s="746">
        <v>0</v>
      </c>
      <c r="X64" s="746"/>
      <c r="Z64" s="701"/>
    </row>
    <row r="65" spans="2:26" ht="15" customHeight="1">
      <c r="B65" s="740"/>
      <c r="C65" s="740"/>
      <c r="D65" s="702"/>
      <c r="E65" s="702">
        <v>4430</v>
      </c>
      <c r="F65" s="747" t="s">
        <v>447</v>
      </c>
      <c r="G65" s="747"/>
      <c r="H65" s="746">
        <v>24800</v>
      </c>
      <c r="I65" s="746"/>
      <c r="J65" s="704">
        <v>24800</v>
      </c>
      <c r="K65" s="704">
        <v>24800</v>
      </c>
      <c r="L65" s="704">
        <v>0</v>
      </c>
      <c r="M65" s="704">
        <v>24800</v>
      </c>
      <c r="N65" s="704">
        <v>0</v>
      </c>
      <c r="O65" s="704">
        <v>0</v>
      </c>
      <c r="P65" s="704">
        <v>0</v>
      </c>
      <c r="Q65" s="704">
        <v>0</v>
      </c>
      <c r="R65" s="704">
        <v>0</v>
      </c>
      <c r="S65" s="704">
        <v>0</v>
      </c>
      <c r="T65" s="704">
        <v>0</v>
      </c>
      <c r="U65" s="746">
        <v>0</v>
      </c>
      <c r="V65" s="746"/>
      <c r="W65" s="746">
        <v>0</v>
      </c>
      <c r="X65" s="746"/>
      <c r="Z65" s="701"/>
    </row>
    <row r="66" spans="2:26" ht="15" customHeight="1">
      <c r="B66" s="740"/>
      <c r="C66" s="740"/>
      <c r="D66" s="702"/>
      <c r="E66" s="702">
        <v>4530</v>
      </c>
      <c r="F66" s="747" t="s">
        <v>713</v>
      </c>
      <c r="G66" s="747"/>
      <c r="H66" s="746">
        <v>1337</v>
      </c>
      <c r="I66" s="746"/>
      <c r="J66" s="704">
        <v>1337</v>
      </c>
      <c r="K66" s="704">
        <v>1337</v>
      </c>
      <c r="L66" s="704">
        <v>0</v>
      </c>
      <c r="M66" s="704">
        <v>1337</v>
      </c>
      <c r="N66" s="704">
        <v>0</v>
      </c>
      <c r="O66" s="704">
        <v>0</v>
      </c>
      <c r="P66" s="704">
        <v>0</v>
      </c>
      <c r="Q66" s="704">
        <v>0</v>
      </c>
      <c r="R66" s="704">
        <v>0</v>
      </c>
      <c r="S66" s="704">
        <v>0</v>
      </c>
      <c r="T66" s="704">
        <v>0</v>
      </c>
      <c r="U66" s="746">
        <v>0</v>
      </c>
      <c r="V66" s="746"/>
      <c r="W66" s="746">
        <v>0</v>
      </c>
      <c r="X66" s="746"/>
      <c r="Z66" s="701"/>
    </row>
    <row r="67" spans="2:26" ht="19.5" customHeight="1">
      <c r="B67" s="740"/>
      <c r="C67" s="740"/>
      <c r="D67" s="702"/>
      <c r="E67" s="702">
        <v>6060</v>
      </c>
      <c r="F67" s="747" t="s">
        <v>708</v>
      </c>
      <c r="G67" s="747"/>
      <c r="H67" s="746">
        <v>115000</v>
      </c>
      <c r="I67" s="746"/>
      <c r="J67" s="704">
        <v>0</v>
      </c>
      <c r="K67" s="704">
        <v>0</v>
      </c>
      <c r="L67" s="704">
        <v>0</v>
      </c>
      <c r="M67" s="704">
        <v>0</v>
      </c>
      <c r="N67" s="704">
        <v>0</v>
      </c>
      <c r="O67" s="704">
        <v>0</v>
      </c>
      <c r="P67" s="704">
        <v>0</v>
      </c>
      <c r="Q67" s="704">
        <v>0</v>
      </c>
      <c r="R67" s="704">
        <v>0</v>
      </c>
      <c r="S67" s="704">
        <v>115000</v>
      </c>
      <c r="T67" s="704">
        <v>115000</v>
      </c>
      <c r="U67" s="746">
        <v>0</v>
      </c>
      <c r="V67" s="746"/>
      <c r="W67" s="746">
        <v>0</v>
      </c>
      <c r="X67" s="746"/>
      <c r="Z67" s="701"/>
    </row>
    <row r="68" spans="2:26" ht="15" customHeight="1">
      <c r="B68" s="740"/>
      <c r="C68" s="740"/>
      <c r="D68" s="702">
        <v>70095</v>
      </c>
      <c r="E68" s="702"/>
      <c r="F68" s="747" t="s">
        <v>80</v>
      </c>
      <c r="G68" s="747"/>
      <c r="H68" s="746">
        <v>8000</v>
      </c>
      <c r="I68" s="746"/>
      <c r="J68" s="704">
        <v>8000</v>
      </c>
      <c r="K68" s="704">
        <v>8000</v>
      </c>
      <c r="L68" s="704">
        <v>2000</v>
      </c>
      <c r="M68" s="704">
        <v>6000</v>
      </c>
      <c r="N68" s="704">
        <v>0</v>
      </c>
      <c r="O68" s="704">
        <v>0</v>
      </c>
      <c r="P68" s="704">
        <v>0</v>
      </c>
      <c r="Q68" s="704">
        <v>0</v>
      </c>
      <c r="R68" s="704">
        <v>0</v>
      </c>
      <c r="S68" s="704">
        <v>0</v>
      </c>
      <c r="T68" s="704">
        <v>0</v>
      </c>
      <c r="U68" s="746">
        <v>0</v>
      </c>
      <c r="V68" s="746"/>
      <c r="W68" s="746">
        <v>0</v>
      </c>
      <c r="X68" s="746"/>
      <c r="Z68" s="701"/>
    </row>
    <row r="69" spans="2:26" ht="15" customHeight="1">
      <c r="B69" s="740"/>
      <c r="C69" s="740"/>
      <c r="D69" s="702"/>
      <c r="E69" s="702">
        <v>4170</v>
      </c>
      <c r="F69" s="747" t="s">
        <v>427</v>
      </c>
      <c r="G69" s="747"/>
      <c r="H69" s="746">
        <v>2000</v>
      </c>
      <c r="I69" s="746"/>
      <c r="J69" s="704">
        <v>2000</v>
      </c>
      <c r="K69" s="704">
        <v>2000</v>
      </c>
      <c r="L69" s="704">
        <v>2000</v>
      </c>
      <c r="M69" s="704">
        <v>0</v>
      </c>
      <c r="N69" s="704">
        <v>0</v>
      </c>
      <c r="O69" s="704">
        <v>0</v>
      </c>
      <c r="P69" s="704">
        <v>0</v>
      </c>
      <c r="Q69" s="704">
        <v>0</v>
      </c>
      <c r="R69" s="704">
        <v>0</v>
      </c>
      <c r="S69" s="704">
        <v>0</v>
      </c>
      <c r="T69" s="704">
        <v>0</v>
      </c>
      <c r="U69" s="746">
        <v>0</v>
      </c>
      <c r="V69" s="746"/>
      <c r="W69" s="746">
        <v>0</v>
      </c>
      <c r="X69" s="746"/>
      <c r="Z69" s="701"/>
    </row>
    <row r="70" spans="2:26" ht="15" customHeight="1">
      <c r="B70" s="740"/>
      <c r="C70" s="740"/>
      <c r="D70" s="702"/>
      <c r="E70" s="702">
        <v>4300</v>
      </c>
      <c r="F70" s="747" t="s">
        <v>437</v>
      </c>
      <c r="G70" s="747"/>
      <c r="H70" s="746">
        <v>6000</v>
      </c>
      <c r="I70" s="746"/>
      <c r="J70" s="704">
        <v>6000</v>
      </c>
      <c r="K70" s="704">
        <v>6000</v>
      </c>
      <c r="L70" s="704">
        <v>0</v>
      </c>
      <c r="M70" s="704">
        <v>6000</v>
      </c>
      <c r="N70" s="704">
        <v>0</v>
      </c>
      <c r="O70" s="704">
        <v>0</v>
      </c>
      <c r="P70" s="704">
        <v>0</v>
      </c>
      <c r="Q70" s="704">
        <v>0</v>
      </c>
      <c r="R70" s="704">
        <v>0</v>
      </c>
      <c r="S70" s="704">
        <v>0</v>
      </c>
      <c r="T70" s="704">
        <v>0</v>
      </c>
      <c r="U70" s="746">
        <v>0</v>
      </c>
      <c r="V70" s="746"/>
      <c r="W70" s="746">
        <v>0</v>
      </c>
      <c r="X70" s="746"/>
      <c r="Z70" s="701"/>
    </row>
    <row r="71" spans="2:26" ht="15" customHeight="1">
      <c r="B71" s="740">
        <v>710</v>
      </c>
      <c r="C71" s="740"/>
      <c r="D71" s="702"/>
      <c r="E71" s="702"/>
      <c r="F71" s="747" t="s">
        <v>246</v>
      </c>
      <c r="G71" s="747"/>
      <c r="H71" s="746">
        <v>224500</v>
      </c>
      <c r="I71" s="746"/>
      <c r="J71" s="704">
        <v>224500</v>
      </c>
      <c r="K71" s="704">
        <v>224500</v>
      </c>
      <c r="L71" s="704">
        <v>3000</v>
      </c>
      <c r="M71" s="704">
        <v>221500</v>
      </c>
      <c r="N71" s="704">
        <v>0</v>
      </c>
      <c r="O71" s="704">
        <v>0</v>
      </c>
      <c r="P71" s="704">
        <v>0</v>
      </c>
      <c r="Q71" s="704">
        <v>0</v>
      </c>
      <c r="R71" s="704">
        <v>0</v>
      </c>
      <c r="S71" s="704">
        <v>0</v>
      </c>
      <c r="T71" s="704">
        <v>0</v>
      </c>
      <c r="U71" s="746">
        <v>0</v>
      </c>
      <c r="V71" s="746"/>
      <c r="W71" s="746">
        <v>0</v>
      </c>
      <c r="X71" s="746"/>
      <c r="Z71" s="701"/>
    </row>
    <row r="72" spans="1:26" ht="14.25" customHeight="1">
      <c r="A72" s="735"/>
      <c r="B72" s="735"/>
      <c r="C72" s="735"/>
      <c r="D72" s="735"/>
      <c r="E72" s="735"/>
      <c r="F72" s="735"/>
      <c r="G72" s="735"/>
      <c r="H72" s="735"/>
      <c r="I72" s="735"/>
      <c r="J72" s="735"/>
      <c r="K72" s="735"/>
      <c r="L72" s="735"/>
      <c r="M72" s="735"/>
      <c r="N72" s="735"/>
      <c r="O72" s="735"/>
      <c r="P72" s="735"/>
      <c r="Q72" s="735"/>
      <c r="R72" s="735"/>
      <c r="S72" s="735"/>
      <c r="T72" s="735"/>
      <c r="U72" s="735"/>
      <c r="V72" s="735"/>
      <c r="W72" s="735"/>
      <c r="X72" s="735"/>
      <c r="Y72" s="735"/>
      <c r="Z72" s="701"/>
    </row>
    <row r="73" spans="1:26" ht="15" customHeight="1">
      <c r="A73" s="735"/>
      <c r="B73" s="735"/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  <c r="S73" s="735"/>
      <c r="T73" s="735"/>
      <c r="U73" s="735"/>
      <c r="V73" s="741" t="s">
        <v>714</v>
      </c>
      <c r="W73" s="741"/>
      <c r="X73" s="735"/>
      <c r="Y73" s="735"/>
      <c r="Z73" s="701"/>
    </row>
    <row r="74" spans="1:26" ht="31.5" customHeight="1">
      <c r="A74" s="735"/>
      <c r="B74" s="735"/>
      <c r="C74" s="735"/>
      <c r="D74" s="735"/>
      <c r="E74" s="735"/>
      <c r="F74" s="735"/>
      <c r="G74" s="735"/>
      <c r="H74" s="735"/>
      <c r="I74" s="735"/>
      <c r="J74" s="735"/>
      <c r="K74" s="735"/>
      <c r="L74" s="735"/>
      <c r="M74" s="735"/>
      <c r="N74" s="735"/>
      <c r="O74" s="735"/>
      <c r="P74" s="735"/>
      <c r="Q74" s="735"/>
      <c r="R74" s="735"/>
      <c r="S74" s="735"/>
      <c r="T74" s="735"/>
      <c r="U74" s="735"/>
      <c r="V74" s="735"/>
      <c r="W74" s="735"/>
      <c r="X74" s="735"/>
      <c r="Y74" s="735"/>
      <c r="Z74" s="701"/>
    </row>
    <row r="75" spans="1:26" ht="15" customHeight="1">
      <c r="A75" s="735"/>
      <c r="B75" s="735"/>
      <c r="C75" s="748"/>
      <c r="D75" s="748"/>
      <c r="E75" s="748"/>
      <c r="F75" s="748"/>
      <c r="G75" s="749"/>
      <c r="H75" s="749"/>
      <c r="I75" s="735"/>
      <c r="J75" s="735"/>
      <c r="K75" s="735"/>
      <c r="L75" s="735"/>
      <c r="M75" s="735"/>
      <c r="N75" s="735"/>
      <c r="O75" s="735"/>
      <c r="P75" s="735"/>
      <c r="Q75" s="735"/>
      <c r="R75" s="735"/>
      <c r="S75" s="735"/>
      <c r="T75" s="735"/>
      <c r="U75" s="735"/>
      <c r="V75" s="735"/>
      <c r="W75" s="735"/>
      <c r="X75" s="735"/>
      <c r="Y75" s="735"/>
      <c r="Z75" s="701"/>
    </row>
    <row r="76" spans="2:26" ht="9" customHeight="1">
      <c r="B76" s="740" t="s">
        <v>66</v>
      </c>
      <c r="C76" s="740"/>
      <c r="D76" s="740" t="s">
        <v>67</v>
      </c>
      <c r="E76" s="740" t="s">
        <v>68</v>
      </c>
      <c r="F76" s="740" t="s">
        <v>69</v>
      </c>
      <c r="G76" s="740"/>
      <c r="H76" s="740" t="s">
        <v>223</v>
      </c>
      <c r="I76" s="740"/>
      <c r="J76" s="740" t="s">
        <v>224</v>
      </c>
      <c r="K76" s="740"/>
      <c r="L76" s="740"/>
      <c r="M76" s="740"/>
      <c r="N76" s="740"/>
      <c r="O76" s="740"/>
      <c r="P76" s="740"/>
      <c r="Q76" s="740"/>
      <c r="R76" s="740"/>
      <c r="S76" s="740"/>
      <c r="T76" s="740"/>
      <c r="U76" s="740"/>
      <c r="V76" s="740"/>
      <c r="W76" s="740"/>
      <c r="X76" s="740"/>
      <c r="Z76" s="701"/>
    </row>
    <row r="77" spans="2:26" ht="12.75" customHeight="1">
      <c r="B77" s="740"/>
      <c r="C77" s="740"/>
      <c r="D77" s="740"/>
      <c r="E77" s="740"/>
      <c r="F77" s="740"/>
      <c r="G77" s="740"/>
      <c r="H77" s="740"/>
      <c r="I77" s="740"/>
      <c r="J77" s="740" t="s">
        <v>225</v>
      </c>
      <c r="K77" s="740" t="s">
        <v>226</v>
      </c>
      <c r="L77" s="740"/>
      <c r="M77" s="740"/>
      <c r="N77" s="740"/>
      <c r="O77" s="740"/>
      <c r="P77" s="740"/>
      <c r="Q77" s="740"/>
      <c r="R77" s="740"/>
      <c r="S77" s="740" t="s">
        <v>227</v>
      </c>
      <c r="T77" s="740" t="s">
        <v>226</v>
      </c>
      <c r="U77" s="740"/>
      <c r="V77" s="740"/>
      <c r="W77" s="740"/>
      <c r="X77" s="740"/>
      <c r="Z77" s="701"/>
    </row>
    <row r="78" spans="2:26" ht="2.25" customHeight="1">
      <c r="B78" s="740"/>
      <c r="C78" s="740"/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  <c r="O78" s="740"/>
      <c r="P78" s="740"/>
      <c r="Q78" s="740"/>
      <c r="R78" s="740"/>
      <c r="S78" s="740"/>
      <c r="T78" s="740" t="s">
        <v>228</v>
      </c>
      <c r="U78" s="740" t="s">
        <v>229</v>
      </c>
      <c r="V78" s="740"/>
      <c r="W78" s="740" t="s">
        <v>230</v>
      </c>
      <c r="X78" s="740"/>
      <c r="Z78" s="701"/>
    </row>
    <row r="79" spans="2:26" ht="6" customHeight="1">
      <c r="B79" s="740"/>
      <c r="C79" s="740"/>
      <c r="D79" s="740"/>
      <c r="E79" s="740"/>
      <c r="F79" s="740"/>
      <c r="G79" s="740"/>
      <c r="H79" s="740"/>
      <c r="I79" s="740"/>
      <c r="J79" s="740"/>
      <c r="K79" s="740" t="s">
        <v>231</v>
      </c>
      <c r="L79" s="740" t="s">
        <v>226</v>
      </c>
      <c r="M79" s="740"/>
      <c r="N79" s="740" t="s">
        <v>232</v>
      </c>
      <c r="O79" s="740" t="s">
        <v>233</v>
      </c>
      <c r="P79" s="740" t="s">
        <v>234</v>
      </c>
      <c r="Q79" s="740" t="s">
        <v>235</v>
      </c>
      <c r="R79" s="740" t="s">
        <v>236</v>
      </c>
      <c r="S79" s="740"/>
      <c r="T79" s="740"/>
      <c r="U79" s="740"/>
      <c r="V79" s="740"/>
      <c r="W79" s="740"/>
      <c r="X79" s="740"/>
      <c r="Z79" s="701"/>
    </row>
    <row r="80" spans="2:26" ht="2.25" customHeight="1">
      <c r="B80" s="740"/>
      <c r="C80" s="740"/>
      <c r="D80" s="740"/>
      <c r="E80" s="740"/>
      <c r="F80" s="740"/>
      <c r="G80" s="740"/>
      <c r="H80" s="740"/>
      <c r="I80" s="740"/>
      <c r="J80" s="740"/>
      <c r="K80" s="740"/>
      <c r="L80" s="740"/>
      <c r="M80" s="740"/>
      <c r="N80" s="740"/>
      <c r="O80" s="740"/>
      <c r="P80" s="740"/>
      <c r="Q80" s="740"/>
      <c r="R80" s="740"/>
      <c r="S80" s="740"/>
      <c r="T80" s="740"/>
      <c r="U80" s="740" t="s">
        <v>237</v>
      </c>
      <c r="V80" s="740"/>
      <c r="W80" s="740"/>
      <c r="X80" s="740"/>
      <c r="Z80" s="701"/>
    </row>
    <row r="81" spans="2:26" ht="44.25" customHeight="1">
      <c r="B81" s="740"/>
      <c r="C81" s="740"/>
      <c r="D81" s="740"/>
      <c r="E81" s="740"/>
      <c r="F81" s="740"/>
      <c r="G81" s="740"/>
      <c r="H81" s="740"/>
      <c r="I81" s="740"/>
      <c r="J81" s="740"/>
      <c r="K81" s="740"/>
      <c r="L81" s="702" t="s">
        <v>238</v>
      </c>
      <c r="M81" s="702" t="s">
        <v>239</v>
      </c>
      <c r="N81" s="740"/>
      <c r="O81" s="740"/>
      <c r="P81" s="740"/>
      <c r="Q81" s="740"/>
      <c r="R81" s="740"/>
      <c r="S81" s="740"/>
      <c r="T81" s="740"/>
      <c r="U81" s="740"/>
      <c r="V81" s="740"/>
      <c r="W81" s="740"/>
      <c r="X81" s="740"/>
      <c r="Z81" s="701"/>
    </row>
    <row r="82" spans="2:26" ht="9" customHeight="1">
      <c r="B82" s="742">
        <v>1</v>
      </c>
      <c r="C82" s="742"/>
      <c r="D82" s="703">
        <v>2</v>
      </c>
      <c r="E82" s="703">
        <v>3</v>
      </c>
      <c r="F82" s="742">
        <v>4</v>
      </c>
      <c r="G82" s="742"/>
      <c r="H82" s="742">
        <v>5</v>
      </c>
      <c r="I82" s="742"/>
      <c r="J82" s="703">
        <v>6</v>
      </c>
      <c r="K82" s="703">
        <v>7</v>
      </c>
      <c r="L82" s="703">
        <v>8</v>
      </c>
      <c r="M82" s="703">
        <v>9</v>
      </c>
      <c r="N82" s="703">
        <v>10</v>
      </c>
      <c r="O82" s="703">
        <v>11</v>
      </c>
      <c r="P82" s="703">
        <v>12</v>
      </c>
      <c r="Q82" s="703">
        <v>13</v>
      </c>
      <c r="R82" s="703">
        <v>14</v>
      </c>
      <c r="S82" s="703">
        <v>15</v>
      </c>
      <c r="T82" s="703">
        <v>16</v>
      </c>
      <c r="U82" s="742">
        <v>17</v>
      </c>
      <c r="V82" s="742"/>
      <c r="W82" s="742">
        <v>18</v>
      </c>
      <c r="X82" s="742"/>
      <c r="Z82" s="701"/>
    </row>
    <row r="83" spans="2:26" ht="15" customHeight="1">
      <c r="B83" s="740"/>
      <c r="C83" s="740"/>
      <c r="D83" s="702">
        <v>71004</v>
      </c>
      <c r="E83" s="702"/>
      <c r="F83" s="747" t="s">
        <v>247</v>
      </c>
      <c r="G83" s="747"/>
      <c r="H83" s="746">
        <v>224500</v>
      </c>
      <c r="I83" s="746"/>
      <c r="J83" s="704">
        <v>224500</v>
      </c>
      <c r="K83" s="704">
        <v>224500</v>
      </c>
      <c r="L83" s="704">
        <v>3000</v>
      </c>
      <c r="M83" s="704">
        <v>221500</v>
      </c>
      <c r="N83" s="704">
        <v>0</v>
      </c>
      <c r="O83" s="704">
        <v>0</v>
      </c>
      <c r="P83" s="704">
        <v>0</v>
      </c>
      <c r="Q83" s="704">
        <v>0</v>
      </c>
      <c r="R83" s="704">
        <v>0</v>
      </c>
      <c r="S83" s="704">
        <v>0</v>
      </c>
      <c r="T83" s="704">
        <v>0</v>
      </c>
      <c r="U83" s="746">
        <v>0</v>
      </c>
      <c r="V83" s="746"/>
      <c r="W83" s="746">
        <v>0</v>
      </c>
      <c r="X83" s="746"/>
      <c r="Z83" s="701"/>
    </row>
    <row r="84" spans="2:26" ht="15" customHeight="1">
      <c r="B84" s="740"/>
      <c r="C84" s="740"/>
      <c r="D84" s="702"/>
      <c r="E84" s="702">
        <v>4170</v>
      </c>
      <c r="F84" s="747" t="s">
        <v>427</v>
      </c>
      <c r="G84" s="747"/>
      <c r="H84" s="746">
        <v>3000</v>
      </c>
      <c r="I84" s="746"/>
      <c r="J84" s="704">
        <v>3000</v>
      </c>
      <c r="K84" s="704">
        <v>3000</v>
      </c>
      <c r="L84" s="704">
        <v>3000</v>
      </c>
      <c r="M84" s="704">
        <v>0</v>
      </c>
      <c r="N84" s="704">
        <v>0</v>
      </c>
      <c r="O84" s="704">
        <v>0</v>
      </c>
      <c r="P84" s="704">
        <v>0</v>
      </c>
      <c r="Q84" s="704">
        <v>0</v>
      </c>
      <c r="R84" s="704">
        <v>0</v>
      </c>
      <c r="S84" s="704">
        <v>0</v>
      </c>
      <c r="T84" s="704">
        <v>0</v>
      </c>
      <c r="U84" s="746">
        <v>0</v>
      </c>
      <c r="V84" s="746"/>
      <c r="W84" s="746">
        <v>0</v>
      </c>
      <c r="X84" s="746"/>
      <c r="Z84" s="701"/>
    </row>
    <row r="85" spans="2:26" ht="15" customHeight="1">
      <c r="B85" s="740"/>
      <c r="C85" s="740"/>
      <c r="D85" s="702"/>
      <c r="E85" s="702">
        <v>4300</v>
      </c>
      <c r="F85" s="747" t="s">
        <v>437</v>
      </c>
      <c r="G85" s="747"/>
      <c r="H85" s="746">
        <v>221500</v>
      </c>
      <c r="I85" s="746"/>
      <c r="J85" s="704">
        <v>221500</v>
      </c>
      <c r="K85" s="704">
        <v>221500</v>
      </c>
      <c r="L85" s="704">
        <v>0</v>
      </c>
      <c r="M85" s="704">
        <v>221500</v>
      </c>
      <c r="N85" s="704">
        <v>0</v>
      </c>
      <c r="O85" s="704">
        <v>0</v>
      </c>
      <c r="P85" s="704">
        <v>0</v>
      </c>
      <c r="Q85" s="704">
        <v>0</v>
      </c>
      <c r="R85" s="704">
        <v>0</v>
      </c>
      <c r="S85" s="704">
        <v>0</v>
      </c>
      <c r="T85" s="704">
        <v>0</v>
      </c>
      <c r="U85" s="746">
        <v>0</v>
      </c>
      <c r="V85" s="746"/>
      <c r="W85" s="746">
        <v>0</v>
      </c>
      <c r="X85" s="746"/>
      <c r="Z85" s="701"/>
    </row>
    <row r="86" spans="2:26" ht="15" customHeight="1">
      <c r="B86" s="740">
        <v>750</v>
      </c>
      <c r="C86" s="740"/>
      <c r="D86" s="702"/>
      <c r="E86" s="702"/>
      <c r="F86" s="747" t="s">
        <v>106</v>
      </c>
      <c r="G86" s="747"/>
      <c r="H86" s="746">
        <v>2208864.62</v>
      </c>
      <c r="I86" s="746"/>
      <c r="J86" s="704">
        <v>2078531.62</v>
      </c>
      <c r="K86" s="704">
        <v>2006581.62</v>
      </c>
      <c r="L86" s="704">
        <v>1605790</v>
      </c>
      <c r="M86" s="704">
        <v>400791.62</v>
      </c>
      <c r="N86" s="704">
        <v>0</v>
      </c>
      <c r="O86" s="704">
        <v>71950</v>
      </c>
      <c r="P86" s="704">
        <v>0</v>
      </c>
      <c r="Q86" s="704">
        <v>0</v>
      </c>
      <c r="R86" s="704">
        <v>0</v>
      </c>
      <c r="S86" s="704">
        <v>130333</v>
      </c>
      <c r="T86" s="704">
        <v>130333</v>
      </c>
      <c r="U86" s="746">
        <v>0</v>
      </c>
      <c r="V86" s="746"/>
      <c r="W86" s="746">
        <v>0</v>
      </c>
      <c r="X86" s="746"/>
      <c r="Z86" s="701"/>
    </row>
    <row r="87" spans="2:26" ht="15" customHeight="1">
      <c r="B87" s="740"/>
      <c r="C87" s="740"/>
      <c r="D87" s="702">
        <v>75011</v>
      </c>
      <c r="E87" s="702"/>
      <c r="F87" s="747" t="s">
        <v>108</v>
      </c>
      <c r="G87" s="747"/>
      <c r="H87" s="746">
        <v>32164</v>
      </c>
      <c r="I87" s="746"/>
      <c r="J87" s="704">
        <v>32164</v>
      </c>
      <c r="K87" s="704">
        <v>32164</v>
      </c>
      <c r="L87" s="704">
        <v>32164</v>
      </c>
      <c r="M87" s="704">
        <v>0</v>
      </c>
      <c r="N87" s="704">
        <v>0</v>
      </c>
      <c r="O87" s="704">
        <v>0</v>
      </c>
      <c r="P87" s="704">
        <v>0</v>
      </c>
      <c r="Q87" s="704">
        <v>0</v>
      </c>
      <c r="R87" s="704">
        <v>0</v>
      </c>
      <c r="S87" s="704">
        <v>0</v>
      </c>
      <c r="T87" s="704">
        <v>0</v>
      </c>
      <c r="U87" s="746">
        <v>0</v>
      </c>
      <c r="V87" s="746"/>
      <c r="W87" s="746">
        <v>0</v>
      </c>
      <c r="X87" s="746"/>
      <c r="Z87" s="701"/>
    </row>
    <row r="88" spans="2:26" ht="15" customHeight="1">
      <c r="B88" s="740"/>
      <c r="C88" s="740"/>
      <c r="D88" s="702"/>
      <c r="E88" s="702">
        <v>4010</v>
      </c>
      <c r="F88" s="747" t="s">
        <v>417</v>
      </c>
      <c r="G88" s="747"/>
      <c r="H88" s="746">
        <v>26883.98</v>
      </c>
      <c r="I88" s="746"/>
      <c r="J88" s="704">
        <v>26883.98</v>
      </c>
      <c r="K88" s="704">
        <v>26883.98</v>
      </c>
      <c r="L88" s="704">
        <v>26883.98</v>
      </c>
      <c r="M88" s="704">
        <v>0</v>
      </c>
      <c r="N88" s="704">
        <v>0</v>
      </c>
      <c r="O88" s="704">
        <v>0</v>
      </c>
      <c r="P88" s="704">
        <v>0</v>
      </c>
      <c r="Q88" s="704">
        <v>0</v>
      </c>
      <c r="R88" s="704">
        <v>0</v>
      </c>
      <c r="S88" s="704">
        <v>0</v>
      </c>
      <c r="T88" s="704">
        <v>0</v>
      </c>
      <c r="U88" s="746">
        <v>0</v>
      </c>
      <c r="V88" s="746"/>
      <c r="W88" s="746">
        <v>0</v>
      </c>
      <c r="X88" s="746"/>
      <c r="Z88" s="701"/>
    </row>
    <row r="89" spans="2:26" ht="15" customHeight="1">
      <c r="B89" s="740"/>
      <c r="C89" s="740"/>
      <c r="D89" s="702"/>
      <c r="E89" s="702">
        <v>4110</v>
      </c>
      <c r="F89" s="747" t="s">
        <v>421</v>
      </c>
      <c r="G89" s="747"/>
      <c r="H89" s="746">
        <v>4621.36</v>
      </c>
      <c r="I89" s="746"/>
      <c r="J89" s="704">
        <v>4621.36</v>
      </c>
      <c r="K89" s="704">
        <v>4621.36</v>
      </c>
      <c r="L89" s="704">
        <v>4621.36</v>
      </c>
      <c r="M89" s="704">
        <v>0</v>
      </c>
      <c r="N89" s="704">
        <v>0</v>
      </c>
      <c r="O89" s="704">
        <v>0</v>
      </c>
      <c r="P89" s="704">
        <v>0</v>
      </c>
      <c r="Q89" s="704">
        <v>0</v>
      </c>
      <c r="R89" s="704">
        <v>0</v>
      </c>
      <c r="S89" s="704">
        <v>0</v>
      </c>
      <c r="T89" s="704">
        <v>0</v>
      </c>
      <c r="U89" s="746">
        <v>0</v>
      </c>
      <c r="V89" s="746"/>
      <c r="W89" s="746">
        <v>0</v>
      </c>
      <c r="X89" s="746"/>
      <c r="Z89" s="701"/>
    </row>
    <row r="90" spans="2:26" ht="15" customHeight="1">
      <c r="B90" s="740"/>
      <c r="C90" s="740"/>
      <c r="D90" s="702"/>
      <c r="E90" s="702">
        <v>4120</v>
      </c>
      <c r="F90" s="747" t="s">
        <v>423</v>
      </c>
      <c r="G90" s="747"/>
      <c r="H90" s="746">
        <v>658.66</v>
      </c>
      <c r="I90" s="746"/>
      <c r="J90" s="704">
        <v>658.66</v>
      </c>
      <c r="K90" s="704">
        <v>658.66</v>
      </c>
      <c r="L90" s="704">
        <v>658.66</v>
      </c>
      <c r="M90" s="704">
        <v>0</v>
      </c>
      <c r="N90" s="704">
        <v>0</v>
      </c>
      <c r="O90" s="704">
        <v>0</v>
      </c>
      <c r="P90" s="704">
        <v>0</v>
      </c>
      <c r="Q90" s="704">
        <v>0</v>
      </c>
      <c r="R90" s="704">
        <v>0</v>
      </c>
      <c r="S90" s="704">
        <v>0</v>
      </c>
      <c r="T90" s="704">
        <v>0</v>
      </c>
      <c r="U90" s="746">
        <v>0</v>
      </c>
      <c r="V90" s="746"/>
      <c r="W90" s="746">
        <v>0</v>
      </c>
      <c r="X90" s="746"/>
      <c r="Z90" s="701"/>
    </row>
    <row r="91" spans="2:26" ht="15" customHeight="1">
      <c r="B91" s="740"/>
      <c r="C91" s="740"/>
      <c r="D91" s="702">
        <v>75022</v>
      </c>
      <c r="E91" s="702"/>
      <c r="F91" s="747" t="s">
        <v>557</v>
      </c>
      <c r="G91" s="747"/>
      <c r="H91" s="746">
        <v>72500</v>
      </c>
      <c r="I91" s="746"/>
      <c r="J91" s="704">
        <v>72500</v>
      </c>
      <c r="K91" s="704">
        <v>5500</v>
      </c>
      <c r="L91" s="704">
        <v>0</v>
      </c>
      <c r="M91" s="704">
        <v>5500</v>
      </c>
      <c r="N91" s="704">
        <v>0</v>
      </c>
      <c r="O91" s="704">
        <v>67000</v>
      </c>
      <c r="P91" s="704">
        <v>0</v>
      </c>
      <c r="Q91" s="704">
        <v>0</v>
      </c>
      <c r="R91" s="704">
        <v>0</v>
      </c>
      <c r="S91" s="704">
        <v>0</v>
      </c>
      <c r="T91" s="704">
        <v>0</v>
      </c>
      <c r="U91" s="746">
        <v>0</v>
      </c>
      <c r="V91" s="746"/>
      <c r="W91" s="746">
        <v>0</v>
      </c>
      <c r="X91" s="746"/>
      <c r="Z91" s="701"/>
    </row>
    <row r="92" spans="2:26" ht="15" customHeight="1">
      <c r="B92" s="740"/>
      <c r="C92" s="740"/>
      <c r="D92" s="702"/>
      <c r="E92" s="702">
        <v>3030</v>
      </c>
      <c r="F92" s="747" t="s">
        <v>715</v>
      </c>
      <c r="G92" s="747"/>
      <c r="H92" s="746">
        <v>67000</v>
      </c>
      <c r="I92" s="746"/>
      <c r="J92" s="704">
        <v>67000</v>
      </c>
      <c r="K92" s="704">
        <v>0</v>
      </c>
      <c r="L92" s="704">
        <v>0</v>
      </c>
      <c r="M92" s="704">
        <v>0</v>
      </c>
      <c r="N92" s="704">
        <v>0</v>
      </c>
      <c r="O92" s="704">
        <v>67000</v>
      </c>
      <c r="P92" s="704">
        <v>0</v>
      </c>
      <c r="Q92" s="704">
        <v>0</v>
      </c>
      <c r="R92" s="704">
        <v>0</v>
      </c>
      <c r="S92" s="704">
        <v>0</v>
      </c>
      <c r="T92" s="704">
        <v>0</v>
      </c>
      <c r="U92" s="746">
        <v>0</v>
      </c>
      <c r="V92" s="746"/>
      <c r="W92" s="746">
        <v>0</v>
      </c>
      <c r="X92" s="746"/>
      <c r="Z92" s="701"/>
    </row>
    <row r="93" spans="2:26" ht="15" customHeight="1">
      <c r="B93" s="740"/>
      <c r="C93" s="740"/>
      <c r="D93" s="702"/>
      <c r="E93" s="702">
        <v>4210</v>
      </c>
      <c r="F93" s="747" t="s">
        <v>712</v>
      </c>
      <c r="G93" s="747"/>
      <c r="H93" s="746">
        <v>1000</v>
      </c>
      <c r="I93" s="746"/>
      <c r="J93" s="704">
        <v>1000</v>
      </c>
      <c r="K93" s="704">
        <v>1000</v>
      </c>
      <c r="L93" s="704">
        <v>0</v>
      </c>
      <c r="M93" s="704">
        <v>1000</v>
      </c>
      <c r="N93" s="704">
        <v>0</v>
      </c>
      <c r="O93" s="704">
        <v>0</v>
      </c>
      <c r="P93" s="704">
        <v>0</v>
      </c>
      <c r="Q93" s="704">
        <v>0</v>
      </c>
      <c r="R93" s="704">
        <v>0</v>
      </c>
      <c r="S93" s="704">
        <v>0</v>
      </c>
      <c r="T93" s="704">
        <v>0</v>
      </c>
      <c r="U93" s="746">
        <v>0</v>
      </c>
      <c r="V93" s="746"/>
      <c r="W93" s="746">
        <v>0</v>
      </c>
      <c r="X93" s="746"/>
      <c r="Z93" s="701"/>
    </row>
    <row r="94" spans="2:26" ht="15" customHeight="1">
      <c r="B94" s="740"/>
      <c r="C94" s="740"/>
      <c r="D94" s="702"/>
      <c r="E94" s="702">
        <v>4220</v>
      </c>
      <c r="F94" s="747" t="s">
        <v>716</v>
      </c>
      <c r="G94" s="747"/>
      <c r="H94" s="746">
        <v>1500</v>
      </c>
      <c r="I94" s="746"/>
      <c r="J94" s="704">
        <v>1500</v>
      </c>
      <c r="K94" s="704">
        <v>1500</v>
      </c>
      <c r="L94" s="704">
        <v>0</v>
      </c>
      <c r="M94" s="704">
        <v>1500</v>
      </c>
      <c r="N94" s="704">
        <v>0</v>
      </c>
      <c r="O94" s="704">
        <v>0</v>
      </c>
      <c r="P94" s="704">
        <v>0</v>
      </c>
      <c r="Q94" s="704">
        <v>0</v>
      </c>
      <c r="R94" s="704">
        <v>0</v>
      </c>
      <c r="S94" s="704">
        <v>0</v>
      </c>
      <c r="T94" s="704">
        <v>0</v>
      </c>
      <c r="U94" s="746">
        <v>0</v>
      </c>
      <c r="V94" s="746"/>
      <c r="W94" s="746">
        <v>0</v>
      </c>
      <c r="X94" s="746"/>
      <c r="Z94" s="701"/>
    </row>
    <row r="95" spans="2:26" ht="15" customHeight="1">
      <c r="B95" s="740"/>
      <c r="C95" s="740"/>
      <c r="D95" s="702"/>
      <c r="E95" s="702">
        <v>4300</v>
      </c>
      <c r="F95" s="747" t="s">
        <v>437</v>
      </c>
      <c r="G95" s="747"/>
      <c r="H95" s="746">
        <v>3000</v>
      </c>
      <c r="I95" s="746"/>
      <c r="J95" s="704">
        <v>3000</v>
      </c>
      <c r="K95" s="704">
        <v>3000</v>
      </c>
      <c r="L95" s="704">
        <v>0</v>
      </c>
      <c r="M95" s="704">
        <v>3000</v>
      </c>
      <c r="N95" s="704">
        <v>0</v>
      </c>
      <c r="O95" s="704">
        <v>0</v>
      </c>
      <c r="P95" s="704">
        <v>0</v>
      </c>
      <c r="Q95" s="704">
        <v>0</v>
      </c>
      <c r="R95" s="704">
        <v>0</v>
      </c>
      <c r="S95" s="704">
        <v>0</v>
      </c>
      <c r="T95" s="704">
        <v>0</v>
      </c>
      <c r="U95" s="746">
        <v>0</v>
      </c>
      <c r="V95" s="746"/>
      <c r="W95" s="746">
        <v>0</v>
      </c>
      <c r="X95" s="746"/>
      <c r="Z95" s="701"/>
    </row>
    <row r="96" spans="2:26" ht="15" customHeight="1">
      <c r="B96" s="740"/>
      <c r="C96" s="740"/>
      <c r="D96" s="702">
        <v>75023</v>
      </c>
      <c r="E96" s="702"/>
      <c r="F96" s="747" t="s">
        <v>545</v>
      </c>
      <c r="G96" s="747"/>
      <c r="H96" s="746">
        <v>2043100.62</v>
      </c>
      <c r="I96" s="746"/>
      <c r="J96" s="704">
        <v>1912767.62</v>
      </c>
      <c r="K96" s="704">
        <v>1911817.62</v>
      </c>
      <c r="L96" s="704">
        <v>1573626</v>
      </c>
      <c r="M96" s="704">
        <v>338191.62</v>
      </c>
      <c r="N96" s="704">
        <v>0</v>
      </c>
      <c r="O96" s="704">
        <v>950</v>
      </c>
      <c r="P96" s="704">
        <v>0</v>
      </c>
      <c r="Q96" s="704">
        <v>0</v>
      </c>
      <c r="R96" s="704">
        <v>0</v>
      </c>
      <c r="S96" s="704">
        <v>130333</v>
      </c>
      <c r="T96" s="704">
        <v>130333</v>
      </c>
      <c r="U96" s="746">
        <v>0</v>
      </c>
      <c r="V96" s="746"/>
      <c r="W96" s="746">
        <v>0</v>
      </c>
      <c r="X96" s="746"/>
      <c r="Z96" s="701"/>
    </row>
    <row r="97" spans="2:26" ht="15" customHeight="1">
      <c r="B97" s="740"/>
      <c r="C97" s="740"/>
      <c r="D97" s="702"/>
      <c r="E97" s="702">
        <v>3020</v>
      </c>
      <c r="F97" s="747" t="s">
        <v>415</v>
      </c>
      <c r="G97" s="747"/>
      <c r="H97" s="746">
        <v>950</v>
      </c>
      <c r="I97" s="746"/>
      <c r="J97" s="704">
        <v>950</v>
      </c>
      <c r="K97" s="704">
        <v>0</v>
      </c>
      <c r="L97" s="704">
        <v>0</v>
      </c>
      <c r="M97" s="704">
        <v>0</v>
      </c>
      <c r="N97" s="704">
        <v>0</v>
      </c>
      <c r="O97" s="704">
        <v>950</v>
      </c>
      <c r="P97" s="704">
        <v>0</v>
      </c>
      <c r="Q97" s="704">
        <v>0</v>
      </c>
      <c r="R97" s="704">
        <v>0</v>
      </c>
      <c r="S97" s="704">
        <v>0</v>
      </c>
      <c r="T97" s="704">
        <v>0</v>
      </c>
      <c r="U97" s="746">
        <v>0</v>
      </c>
      <c r="V97" s="746"/>
      <c r="W97" s="746">
        <v>0</v>
      </c>
      <c r="X97" s="746"/>
      <c r="Z97" s="701"/>
    </row>
    <row r="98" spans="2:26" ht="15" customHeight="1">
      <c r="B98" s="740"/>
      <c r="C98" s="740"/>
      <c r="D98" s="702"/>
      <c r="E98" s="702">
        <v>4010</v>
      </c>
      <c r="F98" s="747" t="s">
        <v>417</v>
      </c>
      <c r="G98" s="747"/>
      <c r="H98" s="746">
        <v>1189105</v>
      </c>
      <c r="I98" s="746"/>
      <c r="J98" s="704">
        <v>1189105</v>
      </c>
      <c r="K98" s="704">
        <v>1189105</v>
      </c>
      <c r="L98" s="704">
        <v>1189105</v>
      </c>
      <c r="M98" s="704">
        <v>0</v>
      </c>
      <c r="N98" s="704">
        <v>0</v>
      </c>
      <c r="O98" s="704">
        <v>0</v>
      </c>
      <c r="P98" s="704">
        <v>0</v>
      </c>
      <c r="Q98" s="704">
        <v>0</v>
      </c>
      <c r="R98" s="704">
        <v>0</v>
      </c>
      <c r="S98" s="704">
        <v>0</v>
      </c>
      <c r="T98" s="704">
        <v>0</v>
      </c>
      <c r="U98" s="746">
        <v>0</v>
      </c>
      <c r="V98" s="746"/>
      <c r="W98" s="746">
        <v>0</v>
      </c>
      <c r="X98" s="746"/>
      <c r="Z98" s="701"/>
    </row>
    <row r="99" spans="2:26" ht="15" customHeight="1">
      <c r="B99" s="740"/>
      <c r="C99" s="740"/>
      <c r="D99" s="702"/>
      <c r="E99" s="702">
        <v>4040</v>
      </c>
      <c r="F99" s="747" t="s">
        <v>419</v>
      </c>
      <c r="G99" s="747"/>
      <c r="H99" s="746">
        <v>93921</v>
      </c>
      <c r="I99" s="746"/>
      <c r="J99" s="704">
        <v>93921</v>
      </c>
      <c r="K99" s="704">
        <v>93921</v>
      </c>
      <c r="L99" s="704">
        <v>93921</v>
      </c>
      <c r="M99" s="704">
        <v>0</v>
      </c>
      <c r="N99" s="704">
        <v>0</v>
      </c>
      <c r="O99" s="704">
        <v>0</v>
      </c>
      <c r="P99" s="704">
        <v>0</v>
      </c>
      <c r="Q99" s="704">
        <v>0</v>
      </c>
      <c r="R99" s="704">
        <v>0</v>
      </c>
      <c r="S99" s="704">
        <v>0</v>
      </c>
      <c r="T99" s="704">
        <v>0</v>
      </c>
      <c r="U99" s="746">
        <v>0</v>
      </c>
      <c r="V99" s="746"/>
      <c r="W99" s="746">
        <v>0</v>
      </c>
      <c r="X99" s="746"/>
      <c r="Z99" s="701"/>
    </row>
    <row r="100" spans="2:26" ht="15" customHeight="1">
      <c r="B100" s="740"/>
      <c r="C100" s="740"/>
      <c r="D100" s="702"/>
      <c r="E100" s="702">
        <v>4100</v>
      </c>
      <c r="F100" s="747" t="s">
        <v>717</v>
      </c>
      <c r="G100" s="747"/>
      <c r="H100" s="746">
        <v>40000</v>
      </c>
      <c r="I100" s="746"/>
      <c r="J100" s="704">
        <v>40000</v>
      </c>
      <c r="K100" s="704">
        <v>40000</v>
      </c>
      <c r="L100" s="704">
        <v>40000</v>
      </c>
      <c r="M100" s="704">
        <v>0</v>
      </c>
      <c r="N100" s="704">
        <v>0</v>
      </c>
      <c r="O100" s="704">
        <v>0</v>
      </c>
      <c r="P100" s="704">
        <v>0</v>
      </c>
      <c r="Q100" s="704">
        <v>0</v>
      </c>
      <c r="R100" s="704">
        <v>0</v>
      </c>
      <c r="S100" s="704">
        <v>0</v>
      </c>
      <c r="T100" s="704">
        <v>0</v>
      </c>
      <c r="U100" s="746">
        <v>0</v>
      </c>
      <c r="V100" s="746"/>
      <c r="W100" s="746">
        <v>0</v>
      </c>
      <c r="X100" s="746"/>
      <c r="Z100" s="701"/>
    </row>
    <row r="101" spans="2:26" ht="15" customHeight="1">
      <c r="B101" s="740"/>
      <c r="C101" s="740"/>
      <c r="D101" s="702"/>
      <c r="E101" s="702">
        <v>4110</v>
      </c>
      <c r="F101" s="747" t="s">
        <v>421</v>
      </c>
      <c r="G101" s="747"/>
      <c r="H101" s="746">
        <v>209266</v>
      </c>
      <c r="I101" s="746"/>
      <c r="J101" s="704">
        <v>209266</v>
      </c>
      <c r="K101" s="704">
        <v>209266</v>
      </c>
      <c r="L101" s="704">
        <v>209266</v>
      </c>
      <c r="M101" s="704">
        <v>0</v>
      </c>
      <c r="N101" s="704">
        <v>0</v>
      </c>
      <c r="O101" s="704">
        <v>0</v>
      </c>
      <c r="P101" s="704">
        <v>0</v>
      </c>
      <c r="Q101" s="704">
        <v>0</v>
      </c>
      <c r="R101" s="704">
        <v>0</v>
      </c>
      <c r="S101" s="704">
        <v>0</v>
      </c>
      <c r="T101" s="704">
        <v>0</v>
      </c>
      <c r="U101" s="746">
        <v>0</v>
      </c>
      <c r="V101" s="746"/>
      <c r="W101" s="746">
        <v>0</v>
      </c>
      <c r="X101" s="746"/>
      <c r="Z101" s="701"/>
    </row>
    <row r="102" spans="2:26" ht="15" customHeight="1">
      <c r="B102" s="740"/>
      <c r="C102" s="740"/>
      <c r="D102" s="702"/>
      <c r="E102" s="702">
        <v>4120</v>
      </c>
      <c r="F102" s="747" t="s">
        <v>423</v>
      </c>
      <c r="G102" s="747"/>
      <c r="H102" s="746">
        <v>22334</v>
      </c>
      <c r="I102" s="746"/>
      <c r="J102" s="704">
        <v>22334</v>
      </c>
      <c r="K102" s="704">
        <v>22334</v>
      </c>
      <c r="L102" s="704">
        <v>22334</v>
      </c>
      <c r="M102" s="704">
        <v>0</v>
      </c>
      <c r="N102" s="704">
        <v>0</v>
      </c>
      <c r="O102" s="704">
        <v>0</v>
      </c>
      <c r="P102" s="704">
        <v>0</v>
      </c>
      <c r="Q102" s="704">
        <v>0</v>
      </c>
      <c r="R102" s="704">
        <v>0</v>
      </c>
      <c r="S102" s="704">
        <v>0</v>
      </c>
      <c r="T102" s="704">
        <v>0</v>
      </c>
      <c r="U102" s="746">
        <v>0</v>
      </c>
      <c r="V102" s="746"/>
      <c r="W102" s="746">
        <v>0</v>
      </c>
      <c r="X102" s="746"/>
      <c r="Z102" s="701"/>
    </row>
    <row r="103" spans="2:26" ht="19.5" customHeight="1">
      <c r="B103" s="740"/>
      <c r="C103" s="740"/>
      <c r="D103" s="702"/>
      <c r="E103" s="702">
        <v>4140</v>
      </c>
      <c r="F103" s="747" t="s">
        <v>718</v>
      </c>
      <c r="G103" s="747"/>
      <c r="H103" s="746">
        <v>14300</v>
      </c>
      <c r="I103" s="746"/>
      <c r="J103" s="704">
        <v>14300</v>
      </c>
      <c r="K103" s="704">
        <v>14300</v>
      </c>
      <c r="L103" s="704">
        <v>0</v>
      </c>
      <c r="M103" s="704">
        <v>14300</v>
      </c>
      <c r="N103" s="704">
        <v>0</v>
      </c>
      <c r="O103" s="704">
        <v>0</v>
      </c>
      <c r="P103" s="704">
        <v>0</v>
      </c>
      <c r="Q103" s="704">
        <v>0</v>
      </c>
      <c r="R103" s="704">
        <v>0</v>
      </c>
      <c r="S103" s="704">
        <v>0</v>
      </c>
      <c r="T103" s="704">
        <v>0</v>
      </c>
      <c r="U103" s="746">
        <v>0</v>
      </c>
      <c r="V103" s="746"/>
      <c r="W103" s="746">
        <v>0</v>
      </c>
      <c r="X103" s="746"/>
      <c r="Z103" s="701"/>
    </row>
    <row r="104" spans="2:26" ht="15" customHeight="1">
      <c r="B104" s="740"/>
      <c r="C104" s="740"/>
      <c r="D104" s="702"/>
      <c r="E104" s="702">
        <v>4170</v>
      </c>
      <c r="F104" s="747" t="s">
        <v>427</v>
      </c>
      <c r="G104" s="747"/>
      <c r="H104" s="746">
        <v>19000</v>
      </c>
      <c r="I104" s="746"/>
      <c r="J104" s="704">
        <v>19000</v>
      </c>
      <c r="K104" s="704">
        <v>19000</v>
      </c>
      <c r="L104" s="704">
        <v>19000</v>
      </c>
      <c r="M104" s="704">
        <v>0</v>
      </c>
      <c r="N104" s="704">
        <v>0</v>
      </c>
      <c r="O104" s="704">
        <v>0</v>
      </c>
      <c r="P104" s="704">
        <v>0</v>
      </c>
      <c r="Q104" s="704">
        <v>0</v>
      </c>
      <c r="R104" s="704">
        <v>0</v>
      </c>
      <c r="S104" s="704">
        <v>0</v>
      </c>
      <c r="T104" s="704">
        <v>0</v>
      </c>
      <c r="U104" s="746">
        <v>0</v>
      </c>
      <c r="V104" s="746"/>
      <c r="W104" s="746">
        <v>0</v>
      </c>
      <c r="X104" s="746"/>
      <c r="Z104" s="701"/>
    </row>
    <row r="105" spans="2:26" ht="15" customHeight="1">
      <c r="B105" s="740"/>
      <c r="C105" s="740"/>
      <c r="D105" s="702"/>
      <c r="E105" s="702">
        <v>4210</v>
      </c>
      <c r="F105" s="747" t="s">
        <v>712</v>
      </c>
      <c r="G105" s="747"/>
      <c r="H105" s="746">
        <v>80000</v>
      </c>
      <c r="I105" s="746"/>
      <c r="J105" s="704">
        <v>80000</v>
      </c>
      <c r="K105" s="704">
        <v>80000</v>
      </c>
      <c r="L105" s="704">
        <v>0</v>
      </c>
      <c r="M105" s="704">
        <v>80000</v>
      </c>
      <c r="N105" s="704">
        <v>0</v>
      </c>
      <c r="O105" s="704">
        <v>0</v>
      </c>
      <c r="P105" s="704">
        <v>0</v>
      </c>
      <c r="Q105" s="704">
        <v>0</v>
      </c>
      <c r="R105" s="704">
        <v>0</v>
      </c>
      <c r="S105" s="704">
        <v>0</v>
      </c>
      <c r="T105" s="704">
        <v>0</v>
      </c>
      <c r="U105" s="746">
        <v>0</v>
      </c>
      <c r="V105" s="746"/>
      <c r="W105" s="746">
        <v>0</v>
      </c>
      <c r="X105" s="746"/>
      <c r="Z105" s="701"/>
    </row>
    <row r="106" spans="2:26" ht="15" customHeight="1">
      <c r="B106" s="740"/>
      <c r="C106" s="740"/>
      <c r="D106" s="702"/>
      <c r="E106" s="702">
        <v>4260</v>
      </c>
      <c r="F106" s="747" t="s">
        <v>431</v>
      </c>
      <c r="G106" s="747"/>
      <c r="H106" s="746">
        <v>20000</v>
      </c>
      <c r="I106" s="746"/>
      <c r="J106" s="704">
        <v>20000</v>
      </c>
      <c r="K106" s="704">
        <v>20000</v>
      </c>
      <c r="L106" s="704">
        <v>0</v>
      </c>
      <c r="M106" s="704">
        <v>20000</v>
      </c>
      <c r="N106" s="704">
        <v>0</v>
      </c>
      <c r="O106" s="704">
        <v>0</v>
      </c>
      <c r="P106" s="704">
        <v>0</v>
      </c>
      <c r="Q106" s="704">
        <v>0</v>
      </c>
      <c r="R106" s="704">
        <v>0</v>
      </c>
      <c r="S106" s="704">
        <v>0</v>
      </c>
      <c r="T106" s="704">
        <v>0</v>
      </c>
      <c r="U106" s="746">
        <v>0</v>
      </c>
      <c r="V106" s="746"/>
      <c r="W106" s="746">
        <v>0</v>
      </c>
      <c r="X106" s="746"/>
      <c r="Z106" s="701"/>
    </row>
    <row r="107" spans="2:26" ht="15" customHeight="1">
      <c r="B107" s="740"/>
      <c r="C107" s="740"/>
      <c r="D107" s="702"/>
      <c r="E107" s="702">
        <v>4270</v>
      </c>
      <c r="F107" s="747" t="s">
        <v>719</v>
      </c>
      <c r="G107" s="747"/>
      <c r="H107" s="746">
        <v>4000</v>
      </c>
      <c r="I107" s="746"/>
      <c r="J107" s="704">
        <v>4000</v>
      </c>
      <c r="K107" s="704">
        <v>4000</v>
      </c>
      <c r="L107" s="704">
        <v>0</v>
      </c>
      <c r="M107" s="704">
        <v>4000</v>
      </c>
      <c r="N107" s="704">
        <v>0</v>
      </c>
      <c r="O107" s="704">
        <v>0</v>
      </c>
      <c r="P107" s="704">
        <v>0</v>
      </c>
      <c r="Q107" s="704">
        <v>0</v>
      </c>
      <c r="R107" s="704">
        <v>0</v>
      </c>
      <c r="S107" s="704">
        <v>0</v>
      </c>
      <c r="T107" s="704">
        <v>0</v>
      </c>
      <c r="U107" s="746">
        <v>0</v>
      </c>
      <c r="V107" s="746"/>
      <c r="W107" s="746">
        <v>0</v>
      </c>
      <c r="X107" s="746"/>
      <c r="Z107" s="701"/>
    </row>
    <row r="108" spans="2:26" ht="15" customHeight="1">
      <c r="B108" s="740"/>
      <c r="C108" s="740"/>
      <c r="D108" s="702"/>
      <c r="E108" s="702">
        <v>4280</v>
      </c>
      <c r="F108" s="747" t="s">
        <v>435</v>
      </c>
      <c r="G108" s="747"/>
      <c r="H108" s="746">
        <v>1305</v>
      </c>
      <c r="I108" s="746"/>
      <c r="J108" s="704">
        <v>1305</v>
      </c>
      <c r="K108" s="704">
        <v>1305</v>
      </c>
      <c r="L108" s="704">
        <v>0</v>
      </c>
      <c r="M108" s="704">
        <v>1305</v>
      </c>
      <c r="N108" s="704">
        <v>0</v>
      </c>
      <c r="O108" s="704">
        <v>0</v>
      </c>
      <c r="P108" s="704">
        <v>0</v>
      </c>
      <c r="Q108" s="704">
        <v>0</v>
      </c>
      <c r="R108" s="704">
        <v>0</v>
      </c>
      <c r="S108" s="704">
        <v>0</v>
      </c>
      <c r="T108" s="704">
        <v>0</v>
      </c>
      <c r="U108" s="746">
        <v>0</v>
      </c>
      <c r="V108" s="746"/>
      <c r="W108" s="746">
        <v>0</v>
      </c>
      <c r="X108" s="746"/>
      <c r="Z108" s="701"/>
    </row>
    <row r="109" spans="2:26" ht="15" customHeight="1">
      <c r="B109" s="740"/>
      <c r="C109" s="740"/>
      <c r="D109" s="702"/>
      <c r="E109" s="702">
        <v>4300</v>
      </c>
      <c r="F109" s="747" t="s">
        <v>437</v>
      </c>
      <c r="G109" s="747"/>
      <c r="H109" s="746">
        <v>100000</v>
      </c>
      <c r="I109" s="746"/>
      <c r="J109" s="704">
        <v>100000</v>
      </c>
      <c r="K109" s="704">
        <v>100000</v>
      </c>
      <c r="L109" s="704">
        <v>0</v>
      </c>
      <c r="M109" s="704">
        <v>100000</v>
      </c>
      <c r="N109" s="704">
        <v>0</v>
      </c>
      <c r="O109" s="704">
        <v>0</v>
      </c>
      <c r="P109" s="704">
        <v>0</v>
      </c>
      <c r="Q109" s="704">
        <v>0</v>
      </c>
      <c r="R109" s="704">
        <v>0</v>
      </c>
      <c r="S109" s="704">
        <v>0</v>
      </c>
      <c r="T109" s="704">
        <v>0</v>
      </c>
      <c r="U109" s="746">
        <v>0</v>
      </c>
      <c r="V109" s="746"/>
      <c r="W109" s="746">
        <v>0</v>
      </c>
      <c r="X109" s="746"/>
      <c r="Z109" s="701"/>
    </row>
    <row r="110" spans="2:26" ht="15" customHeight="1">
      <c r="B110" s="740"/>
      <c r="C110" s="740"/>
      <c r="D110" s="702"/>
      <c r="E110" s="702">
        <v>4350</v>
      </c>
      <c r="F110" s="747" t="s">
        <v>720</v>
      </c>
      <c r="G110" s="747"/>
      <c r="H110" s="746">
        <v>1500</v>
      </c>
      <c r="I110" s="746"/>
      <c r="J110" s="704">
        <v>1500</v>
      </c>
      <c r="K110" s="704">
        <v>1500</v>
      </c>
      <c r="L110" s="704">
        <v>0</v>
      </c>
      <c r="M110" s="704">
        <v>1500</v>
      </c>
      <c r="N110" s="704">
        <v>0</v>
      </c>
      <c r="O110" s="704">
        <v>0</v>
      </c>
      <c r="P110" s="704">
        <v>0</v>
      </c>
      <c r="Q110" s="704">
        <v>0</v>
      </c>
      <c r="R110" s="704">
        <v>0</v>
      </c>
      <c r="S110" s="704">
        <v>0</v>
      </c>
      <c r="T110" s="704">
        <v>0</v>
      </c>
      <c r="U110" s="746">
        <v>0</v>
      </c>
      <c r="V110" s="746"/>
      <c r="W110" s="746">
        <v>0</v>
      </c>
      <c r="X110" s="746"/>
      <c r="Z110" s="701"/>
    </row>
    <row r="111" spans="2:26" ht="27" customHeight="1">
      <c r="B111" s="740"/>
      <c r="C111" s="740"/>
      <c r="D111" s="702"/>
      <c r="E111" s="702">
        <v>4360</v>
      </c>
      <c r="F111" s="747" t="s">
        <v>721</v>
      </c>
      <c r="G111" s="747"/>
      <c r="H111" s="746">
        <v>1800</v>
      </c>
      <c r="I111" s="746"/>
      <c r="J111" s="704">
        <v>1800</v>
      </c>
      <c r="K111" s="704">
        <v>1800</v>
      </c>
      <c r="L111" s="704">
        <v>0</v>
      </c>
      <c r="M111" s="704">
        <v>1800</v>
      </c>
      <c r="N111" s="704">
        <v>0</v>
      </c>
      <c r="O111" s="704">
        <v>0</v>
      </c>
      <c r="P111" s="704">
        <v>0</v>
      </c>
      <c r="Q111" s="704">
        <v>0</v>
      </c>
      <c r="R111" s="704">
        <v>0</v>
      </c>
      <c r="S111" s="704">
        <v>0</v>
      </c>
      <c r="T111" s="704">
        <v>0</v>
      </c>
      <c r="U111" s="746">
        <v>0</v>
      </c>
      <c r="V111" s="746"/>
      <c r="W111" s="746">
        <v>0</v>
      </c>
      <c r="X111" s="746"/>
      <c r="Z111" s="701"/>
    </row>
    <row r="112" spans="1:26" ht="15" customHeight="1">
      <c r="A112" s="735"/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  <c r="S112" s="735"/>
      <c r="T112" s="735"/>
      <c r="U112" s="735"/>
      <c r="V112" s="741" t="s">
        <v>722</v>
      </c>
      <c r="W112" s="741"/>
      <c r="X112" s="735"/>
      <c r="Y112" s="735"/>
      <c r="Z112" s="701"/>
    </row>
    <row r="113" spans="1:26" ht="31.5" customHeight="1">
      <c r="A113" s="735"/>
      <c r="B113" s="735"/>
      <c r="C113" s="735"/>
      <c r="D113" s="735"/>
      <c r="E113" s="735"/>
      <c r="F113" s="735"/>
      <c r="G113" s="735"/>
      <c r="H113" s="735"/>
      <c r="I113" s="735"/>
      <c r="J113" s="735"/>
      <c r="K113" s="735"/>
      <c r="L113" s="735"/>
      <c r="M113" s="735"/>
      <c r="N113" s="735"/>
      <c r="O113" s="735"/>
      <c r="P113" s="735"/>
      <c r="Q113" s="735"/>
      <c r="R113" s="735"/>
      <c r="S113" s="735"/>
      <c r="T113" s="735"/>
      <c r="U113" s="735"/>
      <c r="V113" s="735"/>
      <c r="W113" s="735"/>
      <c r="X113" s="735"/>
      <c r="Y113" s="735"/>
      <c r="Z113" s="701"/>
    </row>
    <row r="114" spans="1:26" ht="15" customHeight="1">
      <c r="A114" s="735"/>
      <c r="B114" s="735"/>
      <c r="C114" s="748"/>
      <c r="D114" s="748"/>
      <c r="E114" s="748"/>
      <c r="F114" s="748"/>
      <c r="G114" s="749"/>
      <c r="H114" s="749"/>
      <c r="I114" s="735"/>
      <c r="J114" s="735"/>
      <c r="K114" s="735"/>
      <c r="L114" s="735"/>
      <c r="M114" s="735"/>
      <c r="N114" s="735"/>
      <c r="O114" s="735"/>
      <c r="P114" s="735"/>
      <c r="Q114" s="735"/>
      <c r="R114" s="735"/>
      <c r="S114" s="735"/>
      <c r="T114" s="735"/>
      <c r="U114" s="735"/>
      <c r="V114" s="735"/>
      <c r="W114" s="735"/>
      <c r="X114" s="735"/>
      <c r="Y114" s="735"/>
      <c r="Z114" s="701"/>
    </row>
    <row r="115" spans="2:26" ht="9" customHeight="1">
      <c r="B115" s="740" t="s">
        <v>66</v>
      </c>
      <c r="C115" s="740"/>
      <c r="D115" s="740" t="s">
        <v>67</v>
      </c>
      <c r="E115" s="740" t="s">
        <v>68</v>
      </c>
      <c r="F115" s="740" t="s">
        <v>69</v>
      </c>
      <c r="G115" s="740"/>
      <c r="H115" s="740" t="s">
        <v>223</v>
      </c>
      <c r="I115" s="740"/>
      <c r="J115" s="740" t="s">
        <v>224</v>
      </c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Z115" s="701"/>
    </row>
    <row r="116" spans="2:26" ht="12.75" customHeight="1">
      <c r="B116" s="740"/>
      <c r="C116" s="740"/>
      <c r="D116" s="740"/>
      <c r="E116" s="740"/>
      <c r="F116" s="740"/>
      <c r="G116" s="740"/>
      <c r="H116" s="740"/>
      <c r="I116" s="740"/>
      <c r="J116" s="740" t="s">
        <v>225</v>
      </c>
      <c r="K116" s="740" t="s">
        <v>226</v>
      </c>
      <c r="L116" s="740"/>
      <c r="M116" s="740"/>
      <c r="N116" s="740"/>
      <c r="O116" s="740"/>
      <c r="P116" s="740"/>
      <c r="Q116" s="740"/>
      <c r="R116" s="740"/>
      <c r="S116" s="740" t="s">
        <v>227</v>
      </c>
      <c r="T116" s="740" t="s">
        <v>226</v>
      </c>
      <c r="U116" s="740"/>
      <c r="V116" s="740"/>
      <c r="W116" s="740"/>
      <c r="X116" s="740"/>
      <c r="Z116" s="701"/>
    </row>
    <row r="117" spans="2:26" ht="2.25" customHeight="1">
      <c r="B117" s="740"/>
      <c r="C117" s="740"/>
      <c r="D117" s="740"/>
      <c r="E117" s="740"/>
      <c r="F117" s="740"/>
      <c r="G117" s="740"/>
      <c r="H117" s="740"/>
      <c r="I117" s="740"/>
      <c r="J117" s="740"/>
      <c r="K117" s="740"/>
      <c r="L117" s="740"/>
      <c r="M117" s="740"/>
      <c r="N117" s="740"/>
      <c r="O117" s="740"/>
      <c r="P117" s="740"/>
      <c r="Q117" s="740"/>
      <c r="R117" s="740"/>
      <c r="S117" s="740"/>
      <c r="T117" s="740" t="s">
        <v>228</v>
      </c>
      <c r="U117" s="740" t="s">
        <v>229</v>
      </c>
      <c r="V117" s="740"/>
      <c r="W117" s="740" t="s">
        <v>230</v>
      </c>
      <c r="X117" s="740"/>
      <c r="Z117" s="701"/>
    </row>
    <row r="118" spans="2:26" ht="6" customHeight="1">
      <c r="B118" s="740"/>
      <c r="C118" s="740"/>
      <c r="D118" s="740"/>
      <c r="E118" s="740"/>
      <c r="F118" s="740"/>
      <c r="G118" s="740"/>
      <c r="H118" s="740"/>
      <c r="I118" s="740"/>
      <c r="J118" s="740"/>
      <c r="K118" s="740" t="s">
        <v>231</v>
      </c>
      <c r="L118" s="740" t="s">
        <v>226</v>
      </c>
      <c r="M118" s="740"/>
      <c r="N118" s="740" t="s">
        <v>232</v>
      </c>
      <c r="O118" s="740" t="s">
        <v>233</v>
      </c>
      <c r="P118" s="740" t="s">
        <v>234</v>
      </c>
      <c r="Q118" s="740" t="s">
        <v>235</v>
      </c>
      <c r="R118" s="740" t="s">
        <v>236</v>
      </c>
      <c r="S118" s="740"/>
      <c r="T118" s="740"/>
      <c r="U118" s="740"/>
      <c r="V118" s="740"/>
      <c r="W118" s="740"/>
      <c r="X118" s="740"/>
      <c r="Z118" s="701"/>
    </row>
    <row r="119" spans="2:26" ht="2.25" customHeight="1">
      <c r="B119" s="740"/>
      <c r="C119" s="740"/>
      <c r="D119" s="740"/>
      <c r="E119" s="740"/>
      <c r="F119" s="740"/>
      <c r="G119" s="740"/>
      <c r="H119" s="740"/>
      <c r="I119" s="740"/>
      <c r="J119" s="740"/>
      <c r="K119" s="740"/>
      <c r="L119" s="740"/>
      <c r="M119" s="740"/>
      <c r="N119" s="740"/>
      <c r="O119" s="740"/>
      <c r="P119" s="740"/>
      <c r="Q119" s="740"/>
      <c r="R119" s="740"/>
      <c r="S119" s="740"/>
      <c r="T119" s="740"/>
      <c r="U119" s="740" t="s">
        <v>237</v>
      </c>
      <c r="V119" s="740"/>
      <c r="W119" s="740"/>
      <c r="X119" s="740"/>
      <c r="Z119" s="701"/>
    </row>
    <row r="120" spans="2:26" ht="44.25" customHeight="1">
      <c r="B120" s="740"/>
      <c r="C120" s="740"/>
      <c r="D120" s="740"/>
      <c r="E120" s="740"/>
      <c r="F120" s="740"/>
      <c r="G120" s="740"/>
      <c r="H120" s="740"/>
      <c r="I120" s="740"/>
      <c r="J120" s="740"/>
      <c r="K120" s="740"/>
      <c r="L120" s="702" t="s">
        <v>238</v>
      </c>
      <c r="M120" s="702" t="s">
        <v>239</v>
      </c>
      <c r="N120" s="740"/>
      <c r="O120" s="740"/>
      <c r="P120" s="740"/>
      <c r="Q120" s="740"/>
      <c r="R120" s="740"/>
      <c r="S120" s="740"/>
      <c r="T120" s="740"/>
      <c r="U120" s="740"/>
      <c r="V120" s="740"/>
      <c r="W120" s="740"/>
      <c r="X120" s="740"/>
      <c r="Z120" s="701"/>
    </row>
    <row r="121" spans="2:26" ht="9" customHeight="1">
      <c r="B121" s="742">
        <v>1</v>
      </c>
      <c r="C121" s="742"/>
      <c r="D121" s="703">
        <v>2</v>
      </c>
      <c r="E121" s="703">
        <v>3</v>
      </c>
      <c r="F121" s="742">
        <v>4</v>
      </c>
      <c r="G121" s="742"/>
      <c r="H121" s="742">
        <v>5</v>
      </c>
      <c r="I121" s="742"/>
      <c r="J121" s="703">
        <v>6</v>
      </c>
      <c r="K121" s="703">
        <v>7</v>
      </c>
      <c r="L121" s="703">
        <v>8</v>
      </c>
      <c r="M121" s="703">
        <v>9</v>
      </c>
      <c r="N121" s="703">
        <v>10</v>
      </c>
      <c r="O121" s="703">
        <v>11</v>
      </c>
      <c r="P121" s="703">
        <v>12</v>
      </c>
      <c r="Q121" s="703">
        <v>13</v>
      </c>
      <c r="R121" s="703">
        <v>14</v>
      </c>
      <c r="S121" s="703">
        <v>15</v>
      </c>
      <c r="T121" s="703">
        <v>16</v>
      </c>
      <c r="U121" s="742">
        <v>17</v>
      </c>
      <c r="V121" s="742"/>
      <c r="W121" s="742">
        <v>18</v>
      </c>
      <c r="X121" s="742"/>
      <c r="Z121" s="701"/>
    </row>
    <row r="122" spans="2:26" ht="26.25" customHeight="1">
      <c r="B122" s="740"/>
      <c r="C122" s="740"/>
      <c r="D122" s="702"/>
      <c r="E122" s="702">
        <v>4370</v>
      </c>
      <c r="F122" s="747" t="s">
        <v>723</v>
      </c>
      <c r="G122" s="747"/>
      <c r="H122" s="746">
        <v>10000</v>
      </c>
      <c r="I122" s="746"/>
      <c r="J122" s="704">
        <v>10000</v>
      </c>
      <c r="K122" s="704">
        <v>10000</v>
      </c>
      <c r="L122" s="704">
        <v>0</v>
      </c>
      <c r="M122" s="704">
        <v>10000</v>
      </c>
      <c r="N122" s="704">
        <v>0</v>
      </c>
      <c r="O122" s="704">
        <v>0</v>
      </c>
      <c r="P122" s="704">
        <v>0</v>
      </c>
      <c r="Q122" s="704">
        <v>0</v>
      </c>
      <c r="R122" s="704">
        <v>0</v>
      </c>
      <c r="S122" s="704">
        <v>0</v>
      </c>
      <c r="T122" s="704">
        <v>0</v>
      </c>
      <c r="U122" s="746">
        <v>0</v>
      </c>
      <c r="V122" s="746"/>
      <c r="W122" s="746">
        <v>0</v>
      </c>
      <c r="X122" s="746"/>
      <c r="Z122" s="701"/>
    </row>
    <row r="123" spans="2:26" ht="15" customHeight="1">
      <c r="B123" s="740"/>
      <c r="C123" s="740"/>
      <c r="D123" s="702"/>
      <c r="E123" s="702">
        <v>4410</v>
      </c>
      <c r="F123" s="747" t="s">
        <v>445</v>
      </c>
      <c r="G123" s="747"/>
      <c r="H123" s="746">
        <v>25000</v>
      </c>
      <c r="I123" s="746"/>
      <c r="J123" s="704">
        <v>25000</v>
      </c>
      <c r="K123" s="704">
        <v>25000</v>
      </c>
      <c r="L123" s="704">
        <v>0</v>
      </c>
      <c r="M123" s="704">
        <v>25000</v>
      </c>
      <c r="N123" s="704">
        <v>0</v>
      </c>
      <c r="O123" s="704">
        <v>0</v>
      </c>
      <c r="P123" s="704">
        <v>0</v>
      </c>
      <c r="Q123" s="704">
        <v>0</v>
      </c>
      <c r="R123" s="704">
        <v>0</v>
      </c>
      <c r="S123" s="704">
        <v>0</v>
      </c>
      <c r="T123" s="704">
        <v>0</v>
      </c>
      <c r="U123" s="746">
        <v>0</v>
      </c>
      <c r="V123" s="746"/>
      <c r="W123" s="746">
        <v>0</v>
      </c>
      <c r="X123" s="746"/>
      <c r="Z123" s="701"/>
    </row>
    <row r="124" spans="2:26" ht="15" customHeight="1">
      <c r="B124" s="740"/>
      <c r="C124" s="740"/>
      <c r="D124" s="702"/>
      <c r="E124" s="702">
        <v>4430</v>
      </c>
      <c r="F124" s="747" t="s">
        <v>447</v>
      </c>
      <c r="G124" s="747"/>
      <c r="H124" s="746">
        <v>40600</v>
      </c>
      <c r="I124" s="746"/>
      <c r="J124" s="704">
        <v>40600</v>
      </c>
      <c r="K124" s="704">
        <v>40600</v>
      </c>
      <c r="L124" s="704">
        <v>0</v>
      </c>
      <c r="M124" s="704">
        <v>40600</v>
      </c>
      <c r="N124" s="704">
        <v>0</v>
      </c>
      <c r="O124" s="704">
        <v>0</v>
      </c>
      <c r="P124" s="704">
        <v>0</v>
      </c>
      <c r="Q124" s="704">
        <v>0</v>
      </c>
      <c r="R124" s="704">
        <v>0</v>
      </c>
      <c r="S124" s="704">
        <v>0</v>
      </c>
      <c r="T124" s="704">
        <v>0</v>
      </c>
      <c r="U124" s="746">
        <v>0</v>
      </c>
      <c r="V124" s="746"/>
      <c r="W124" s="746">
        <v>0</v>
      </c>
      <c r="X124" s="746"/>
      <c r="Z124" s="701"/>
    </row>
    <row r="125" spans="2:26" ht="19.5" customHeight="1">
      <c r="B125" s="740"/>
      <c r="C125" s="740"/>
      <c r="D125" s="702"/>
      <c r="E125" s="702">
        <v>4440</v>
      </c>
      <c r="F125" s="747" t="s">
        <v>449</v>
      </c>
      <c r="G125" s="747"/>
      <c r="H125" s="746">
        <v>32686.62</v>
      </c>
      <c r="I125" s="746"/>
      <c r="J125" s="704">
        <v>32686.62</v>
      </c>
      <c r="K125" s="704">
        <v>32686.62</v>
      </c>
      <c r="L125" s="704">
        <v>0</v>
      </c>
      <c r="M125" s="704">
        <v>32686.62</v>
      </c>
      <c r="N125" s="704">
        <v>0</v>
      </c>
      <c r="O125" s="704">
        <v>0</v>
      </c>
      <c r="P125" s="704">
        <v>0</v>
      </c>
      <c r="Q125" s="704">
        <v>0</v>
      </c>
      <c r="R125" s="704">
        <v>0</v>
      </c>
      <c r="S125" s="704">
        <v>0</v>
      </c>
      <c r="T125" s="704">
        <v>0</v>
      </c>
      <c r="U125" s="746">
        <v>0</v>
      </c>
      <c r="V125" s="746"/>
      <c r="W125" s="746">
        <v>0</v>
      </c>
      <c r="X125" s="746"/>
      <c r="Z125" s="701"/>
    </row>
    <row r="126" spans="2:26" ht="19.5" customHeight="1">
      <c r="B126" s="740"/>
      <c r="C126" s="740"/>
      <c r="D126" s="702"/>
      <c r="E126" s="702">
        <v>4700</v>
      </c>
      <c r="F126" s="747" t="s">
        <v>724</v>
      </c>
      <c r="G126" s="747"/>
      <c r="H126" s="746">
        <v>7000</v>
      </c>
      <c r="I126" s="746"/>
      <c r="J126" s="704">
        <v>7000</v>
      </c>
      <c r="K126" s="704">
        <v>7000</v>
      </c>
      <c r="L126" s="704">
        <v>0</v>
      </c>
      <c r="M126" s="704">
        <v>7000</v>
      </c>
      <c r="N126" s="704">
        <v>0</v>
      </c>
      <c r="O126" s="704">
        <v>0</v>
      </c>
      <c r="P126" s="704">
        <v>0</v>
      </c>
      <c r="Q126" s="704">
        <v>0</v>
      </c>
      <c r="R126" s="704">
        <v>0</v>
      </c>
      <c r="S126" s="704">
        <v>0</v>
      </c>
      <c r="T126" s="704">
        <v>0</v>
      </c>
      <c r="U126" s="746">
        <v>0</v>
      </c>
      <c r="V126" s="746"/>
      <c r="W126" s="746">
        <v>0</v>
      </c>
      <c r="X126" s="746"/>
      <c r="Z126" s="701"/>
    </row>
    <row r="127" spans="2:26" ht="15" customHeight="1">
      <c r="B127" s="740"/>
      <c r="C127" s="740"/>
      <c r="D127" s="702"/>
      <c r="E127" s="702">
        <v>6050</v>
      </c>
      <c r="F127" s="747" t="s">
        <v>707</v>
      </c>
      <c r="G127" s="747"/>
      <c r="H127" s="746">
        <v>130333</v>
      </c>
      <c r="I127" s="746"/>
      <c r="J127" s="704">
        <v>0</v>
      </c>
      <c r="K127" s="704">
        <v>0</v>
      </c>
      <c r="L127" s="704">
        <v>0</v>
      </c>
      <c r="M127" s="704">
        <v>0</v>
      </c>
      <c r="N127" s="704">
        <v>0</v>
      </c>
      <c r="O127" s="704">
        <v>0</v>
      </c>
      <c r="P127" s="704">
        <v>0</v>
      </c>
      <c r="Q127" s="704">
        <v>0</v>
      </c>
      <c r="R127" s="704">
        <v>0</v>
      </c>
      <c r="S127" s="704">
        <v>130333</v>
      </c>
      <c r="T127" s="704">
        <v>130333</v>
      </c>
      <c r="U127" s="746">
        <v>0</v>
      </c>
      <c r="V127" s="746"/>
      <c r="W127" s="746">
        <v>0</v>
      </c>
      <c r="X127" s="746"/>
      <c r="Z127" s="701"/>
    </row>
    <row r="128" spans="2:26" ht="15" customHeight="1">
      <c r="B128" s="740"/>
      <c r="C128" s="740"/>
      <c r="D128" s="702">
        <v>75075</v>
      </c>
      <c r="E128" s="702"/>
      <c r="F128" s="747" t="s">
        <v>248</v>
      </c>
      <c r="G128" s="747"/>
      <c r="H128" s="746">
        <v>36500</v>
      </c>
      <c r="I128" s="746"/>
      <c r="J128" s="704">
        <v>36500</v>
      </c>
      <c r="K128" s="704">
        <v>36500</v>
      </c>
      <c r="L128" s="704">
        <v>0</v>
      </c>
      <c r="M128" s="704">
        <v>36500</v>
      </c>
      <c r="N128" s="704">
        <v>0</v>
      </c>
      <c r="O128" s="704">
        <v>0</v>
      </c>
      <c r="P128" s="704">
        <v>0</v>
      </c>
      <c r="Q128" s="704">
        <v>0</v>
      </c>
      <c r="R128" s="704">
        <v>0</v>
      </c>
      <c r="S128" s="704">
        <v>0</v>
      </c>
      <c r="T128" s="704">
        <v>0</v>
      </c>
      <c r="U128" s="746">
        <v>0</v>
      </c>
      <c r="V128" s="746"/>
      <c r="W128" s="746">
        <v>0</v>
      </c>
      <c r="X128" s="746"/>
      <c r="Z128" s="701"/>
    </row>
    <row r="129" spans="2:26" ht="15" customHeight="1">
      <c r="B129" s="740"/>
      <c r="C129" s="740"/>
      <c r="D129" s="702"/>
      <c r="E129" s="702">
        <v>4210</v>
      </c>
      <c r="F129" s="747" t="s">
        <v>712</v>
      </c>
      <c r="G129" s="747"/>
      <c r="H129" s="746">
        <v>4500</v>
      </c>
      <c r="I129" s="746"/>
      <c r="J129" s="704">
        <v>4500</v>
      </c>
      <c r="K129" s="704">
        <v>4500</v>
      </c>
      <c r="L129" s="704">
        <v>0</v>
      </c>
      <c r="M129" s="704">
        <v>4500</v>
      </c>
      <c r="N129" s="704">
        <v>0</v>
      </c>
      <c r="O129" s="704">
        <v>0</v>
      </c>
      <c r="P129" s="704">
        <v>0</v>
      </c>
      <c r="Q129" s="704">
        <v>0</v>
      </c>
      <c r="R129" s="704">
        <v>0</v>
      </c>
      <c r="S129" s="704">
        <v>0</v>
      </c>
      <c r="T129" s="704">
        <v>0</v>
      </c>
      <c r="U129" s="746">
        <v>0</v>
      </c>
      <c r="V129" s="746"/>
      <c r="W129" s="746">
        <v>0</v>
      </c>
      <c r="X129" s="746"/>
      <c r="Z129" s="701"/>
    </row>
    <row r="130" spans="2:26" ht="15" customHeight="1">
      <c r="B130" s="740"/>
      <c r="C130" s="740"/>
      <c r="D130" s="702"/>
      <c r="E130" s="702">
        <v>4220</v>
      </c>
      <c r="F130" s="747" t="s">
        <v>716</v>
      </c>
      <c r="G130" s="747"/>
      <c r="H130" s="746">
        <v>2000</v>
      </c>
      <c r="I130" s="746"/>
      <c r="J130" s="704">
        <v>2000</v>
      </c>
      <c r="K130" s="704">
        <v>2000</v>
      </c>
      <c r="L130" s="704">
        <v>0</v>
      </c>
      <c r="M130" s="704">
        <v>2000</v>
      </c>
      <c r="N130" s="704">
        <v>0</v>
      </c>
      <c r="O130" s="704">
        <v>0</v>
      </c>
      <c r="P130" s="704">
        <v>0</v>
      </c>
      <c r="Q130" s="704">
        <v>0</v>
      </c>
      <c r="R130" s="704">
        <v>0</v>
      </c>
      <c r="S130" s="704">
        <v>0</v>
      </c>
      <c r="T130" s="704">
        <v>0</v>
      </c>
      <c r="U130" s="746">
        <v>0</v>
      </c>
      <c r="V130" s="746"/>
      <c r="W130" s="746">
        <v>0</v>
      </c>
      <c r="X130" s="746"/>
      <c r="Z130" s="701"/>
    </row>
    <row r="131" spans="2:26" ht="15" customHeight="1">
      <c r="B131" s="740"/>
      <c r="C131" s="740"/>
      <c r="D131" s="702"/>
      <c r="E131" s="702">
        <v>4300</v>
      </c>
      <c r="F131" s="747" t="s">
        <v>437</v>
      </c>
      <c r="G131" s="747"/>
      <c r="H131" s="746">
        <v>30000</v>
      </c>
      <c r="I131" s="746"/>
      <c r="J131" s="704">
        <v>30000</v>
      </c>
      <c r="K131" s="704">
        <v>30000</v>
      </c>
      <c r="L131" s="704">
        <v>0</v>
      </c>
      <c r="M131" s="704">
        <v>30000</v>
      </c>
      <c r="N131" s="704">
        <v>0</v>
      </c>
      <c r="O131" s="704">
        <v>0</v>
      </c>
      <c r="P131" s="704">
        <v>0</v>
      </c>
      <c r="Q131" s="704">
        <v>0</v>
      </c>
      <c r="R131" s="704">
        <v>0</v>
      </c>
      <c r="S131" s="704">
        <v>0</v>
      </c>
      <c r="T131" s="704">
        <v>0</v>
      </c>
      <c r="U131" s="746">
        <v>0</v>
      </c>
      <c r="V131" s="746"/>
      <c r="W131" s="746">
        <v>0</v>
      </c>
      <c r="X131" s="746"/>
      <c r="Z131" s="701"/>
    </row>
    <row r="132" spans="2:26" ht="15" customHeight="1">
      <c r="B132" s="740"/>
      <c r="C132" s="740"/>
      <c r="D132" s="702">
        <v>75095</v>
      </c>
      <c r="E132" s="702"/>
      <c r="F132" s="747" t="s">
        <v>80</v>
      </c>
      <c r="G132" s="747"/>
      <c r="H132" s="746">
        <v>24600</v>
      </c>
      <c r="I132" s="746"/>
      <c r="J132" s="704">
        <v>24600</v>
      </c>
      <c r="K132" s="704">
        <v>20600</v>
      </c>
      <c r="L132" s="704">
        <v>0</v>
      </c>
      <c r="M132" s="704">
        <v>20600</v>
      </c>
      <c r="N132" s="704">
        <v>0</v>
      </c>
      <c r="O132" s="704">
        <v>4000</v>
      </c>
      <c r="P132" s="704">
        <v>0</v>
      </c>
      <c r="Q132" s="704">
        <v>0</v>
      </c>
      <c r="R132" s="704">
        <v>0</v>
      </c>
      <c r="S132" s="704">
        <v>0</v>
      </c>
      <c r="T132" s="704">
        <v>0</v>
      </c>
      <c r="U132" s="746">
        <v>0</v>
      </c>
      <c r="V132" s="746"/>
      <c r="W132" s="746">
        <v>0</v>
      </c>
      <c r="X132" s="746"/>
      <c r="Z132" s="701"/>
    </row>
    <row r="133" spans="2:26" ht="33" customHeight="1">
      <c r="B133" s="740"/>
      <c r="C133" s="740"/>
      <c r="D133" s="702"/>
      <c r="E133" s="702">
        <v>2900</v>
      </c>
      <c r="F133" s="747" t="s">
        <v>725</v>
      </c>
      <c r="G133" s="747"/>
      <c r="H133" s="746">
        <v>1900</v>
      </c>
      <c r="I133" s="746"/>
      <c r="J133" s="704">
        <v>1900</v>
      </c>
      <c r="K133" s="704">
        <v>1900</v>
      </c>
      <c r="L133" s="704">
        <v>0</v>
      </c>
      <c r="M133" s="704">
        <v>1900</v>
      </c>
      <c r="N133" s="704">
        <v>0</v>
      </c>
      <c r="O133" s="704">
        <v>0</v>
      </c>
      <c r="P133" s="704">
        <v>0</v>
      </c>
      <c r="Q133" s="704">
        <v>0</v>
      </c>
      <c r="R133" s="704">
        <v>0</v>
      </c>
      <c r="S133" s="704">
        <v>0</v>
      </c>
      <c r="T133" s="704">
        <v>0</v>
      </c>
      <c r="U133" s="746">
        <v>0</v>
      </c>
      <c r="V133" s="746"/>
      <c r="W133" s="746">
        <v>0</v>
      </c>
      <c r="X133" s="746"/>
      <c r="Z133" s="701"/>
    </row>
    <row r="134" spans="2:26" ht="15" customHeight="1">
      <c r="B134" s="740"/>
      <c r="C134" s="740"/>
      <c r="D134" s="702"/>
      <c r="E134" s="702">
        <v>3030</v>
      </c>
      <c r="F134" s="747" t="s">
        <v>715</v>
      </c>
      <c r="G134" s="747"/>
      <c r="H134" s="746">
        <v>4000</v>
      </c>
      <c r="I134" s="746"/>
      <c r="J134" s="704">
        <v>4000</v>
      </c>
      <c r="K134" s="704">
        <v>0</v>
      </c>
      <c r="L134" s="704">
        <v>0</v>
      </c>
      <c r="M134" s="704">
        <v>0</v>
      </c>
      <c r="N134" s="704">
        <v>0</v>
      </c>
      <c r="O134" s="704">
        <v>4000</v>
      </c>
      <c r="P134" s="704">
        <v>0</v>
      </c>
      <c r="Q134" s="704">
        <v>0</v>
      </c>
      <c r="R134" s="704">
        <v>0</v>
      </c>
      <c r="S134" s="704">
        <v>0</v>
      </c>
      <c r="T134" s="704">
        <v>0</v>
      </c>
      <c r="U134" s="746">
        <v>0</v>
      </c>
      <c r="V134" s="746"/>
      <c r="W134" s="746">
        <v>0</v>
      </c>
      <c r="X134" s="746"/>
      <c r="Z134" s="701"/>
    </row>
    <row r="135" spans="2:26" ht="15" customHeight="1">
      <c r="B135" s="740"/>
      <c r="C135" s="740"/>
      <c r="D135" s="702"/>
      <c r="E135" s="702">
        <v>4430</v>
      </c>
      <c r="F135" s="747" t="s">
        <v>447</v>
      </c>
      <c r="G135" s="747"/>
      <c r="H135" s="746">
        <v>18700</v>
      </c>
      <c r="I135" s="746"/>
      <c r="J135" s="704">
        <v>18700</v>
      </c>
      <c r="K135" s="704">
        <v>18700</v>
      </c>
      <c r="L135" s="704">
        <v>0</v>
      </c>
      <c r="M135" s="704">
        <v>18700</v>
      </c>
      <c r="N135" s="704">
        <v>0</v>
      </c>
      <c r="O135" s="704">
        <v>0</v>
      </c>
      <c r="P135" s="704">
        <v>0</v>
      </c>
      <c r="Q135" s="704">
        <v>0</v>
      </c>
      <c r="R135" s="704">
        <v>0</v>
      </c>
      <c r="S135" s="704">
        <v>0</v>
      </c>
      <c r="T135" s="704">
        <v>0</v>
      </c>
      <c r="U135" s="746">
        <v>0</v>
      </c>
      <c r="V135" s="746"/>
      <c r="W135" s="746">
        <v>0</v>
      </c>
      <c r="X135" s="746"/>
      <c r="Z135" s="701"/>
    </row>
    <row r="136" spans="2:26" ht="19.5" customHeight="1">
      <c r="B136" s="740">
        <v>751</v>
      </c>
      <c r="C136" s="740"/>
      <c r="D136" s="702"/>
      <c r="E136" s="702"/>
      <c r="F136" s="747" t="s">
        <v>113</v>
      </c>
      <c r="G136" s="747"/>
      <c r="H136" s="746">
        <v>1090</v>
      </c>
      <c r="I136" s="746"/>
      <c r="J136" s="704">
        <v>1090</v>
      </c>
      <c r="K136" s="704">
        <v>1090</v>
      </c>
      <c r="L136" s="704">
        <v>1090</v>
      </c>
      <c r="M136" s="704">
        <v>0</v>
      </c>
      <c r="N136" s="704">
        <v>0</v>
      </c>
      <c r="O136" s="704">
        <v>0</v>
      </c>
      <c r="P136" s="704">
        <v>0</v>
      </c>
      <c r="Q136" s="704">
        <v>0</v>
      </c>
      <c r="R136" s="704">
        <v>0</v>
      </c>
      <c r="S136" s="704">
        <v>0</v>
      </c>
      <c r="T136" s="704">
        <v>0</v>
      </c>
      <c r="U136" s="746">
        <v>0</v>
      </c>
      <c r="V136" s="746"/>
      <c r="W136" s="746">
        <v>0</v>
      </c>
      <c r="X136" s="746"/>
      <c r="Z136" s="701"/>
    </row>
    <row r="137" spans="2:26" ht="19.5" customHeight="1">
      <c r="B137" s="740"/>
      <c r="C137" s="740"/>
      <c r="D137" s="702">
        <v>75101</v>
      </c>
      <c r="E137" s="702"/>
      <c r="F137" s="747" t="s">
        <v>114</v>
      </c>
      <c r="G137" s="747"/>
      <c r="H137" s="746">
        <v>1090</v>
      </c>
      <c r="I137" s="746"/>
      <c r="J137" s="704">
        <v>1090</v>
      </c>
      <c r="K137" s="704">
        <v>1090</v>
      </c>
      <c r="L137" s="704">
        <v>1090</v>
      </c>
      <c r="M137" s="704">
        <v>0</v>
      </c>
      <c r="N137" s="704">
        <v>0</v>
      </c>
      <c r="O137" s="704">
        <v>0</v>
      </c>
      <c r="P137" s="704">
        <v>0</v>
      </c>
      <c r="Q137" s="704">
        <v>0</v>
      </c>
      <c r="R137" s="704">
        <v>0</v>
      </c>
      <c r="S137" s="704">
        <v>0</v>
      </c>
      <c r="T137" s="704">
        <v>0</v>
      </c>
      <c r="U137" s="746">
        <v>0</v>
      </c>
      <c r="V137" s="746"/>
      <c r="W137" s="746">
        <v>0</v>
      </c>
      <c r="X137" s="746"/>
      <c r="Z137" s="701"/>
    </row>
    <row r="138" spans="2:26" ht="15" customHeight="1">
      <c r="B138" s="740"/>
      <c r="C138" s="740"/>
      <c r="D138" s="702"/>
      <c r="E138" s="702">
        <v>4110</v>
      </c>
      <c r="F138" s="747" t="s">
        <v>421</v>
      </c>
      <c r="G138" s="747"/>
      <c r="H138" s="746">
        <v>156.61</v>
      </c>
      <c r="I138" s="746"/>
      <c r="J138" s="704">
        <v>156.61</v>
      </c>
      <c r="K138" s="704">
        <v>156.61</v>
      </c>
      <c r="L138" s="704">
        <v>156.61</v>
      </c>
      <c r="M138" s="704">
        <v>0</v>
      </c>
      <c r="N138" s="704">
        <v>0</v>
      </c>
      <c r="O138" s="704">
        <v>0</v>
      </c>
      <c r="P138" s="704">
        <v>0</v>
      </c>
      <c r="Q138" s="704">
        <v>0</v>
      </c>
      <c r="R138" s="704">
        <v>0</v>
      </c>
      <c r="S138" s="704">
        <v>0</v>
      </c>
      <c r="T138" s="704">
        <v>0</v>
      </c>
      <c r="U138" s="746">
        <v>0</v>
      </c>
      <c r="V138" s="746"/>
      <c r="W138" s="746">
        <v>0</v>
      </c>
      <c r="X138" s="746"/>
      <c r="Z138" s="701"/>
    </row>
    <row r="139" spans="2:26" ht="15" customHeight="1">
      <c r="B139" s="740"/>
      <c r="C139" s="740"/>
      <c r="D139" s="702"/>
      <c r="E139" s="702">
        <v>4120</v>
      </c>
      <c r="F139" s="747" t="s">
        <v>423</v>
      </c>
      <c r="G139" s="747"/>
      <c r="H139" s="746">
        <v>22.32</v>
      </c>
      <c r="I139" s="746"/>
      <c r="J139" s="704">
        <v>22.32</v>
      </c>
      <c r="K139" s="704">
        <v>22.32</v>
      </c>
      <c r="L139" s="704">
        <v>22.32</v>
      </c>
      <c r="M139" s="704">
        <v>0</v>
      </c>
      <c r="N139" s="704">
        <v>0</v>
      </c>
      <c r="O139" s="704">
        <v>0</v>
      </c>
      <c r="P139" s="704">
        <v>0</v>
      </c>
      <c r="Q139" s="704">
        <v>0</v>
      </c>
      <c r="R139" s="704">
        <v>0</v>
      </c>
      <c r="S139" s="704">
        <v>0</v>
      </c>
      <c r="T139" s="704">
        <v>0</v>
      </c>
      <c r="U139" s="746">
        <v>0</v>
      </c>
      <c r="V139" s="746"/>
      <c r="W139" s="746">
        <v>0</v>
      </c>
      <c r="X139" s="746"/>
      <c r="Z139" s="701"/>
    </row>
    <row r="140" spans="2:26" ht="15" customHeight="1">
      <c r="B140" s="740"/>
      <c r="C140" s="740"/>
      <c r="D140" s="702"/>
      <c r="E140" s="702">
        <v>4170</v>
      </c>
      <c r="F140" s="747" t="s">
        <v>427</v>
      </c>
      <c r="G140" s="747"/>
      <c r="H140" s="746">
        <v>911.07</v>
      </c>
      <c r="I140" s="746"/>
      <c r="J140" s="704">
        <v>911.07</v>
      </c>
      <c r="K140" s="704">
        <v>911.07</v>
      </c>
      <c r="L140" s="704">
        <v>911.07</v>
      </c>
      <c r="M140" s="704">
        <v>0</v>
      </c>
      <c r="N140" s="704">
        <v>0</v>
      </c>
      <c r="O140" s="704">
        <v>0</v>
      </c>
      <c r="P140" s="704">
        <v>0</v>
      </c>
      <c r="Q140" s="704">
        <v>0</v>
      </c>
      <c r="R140" s="704">
        <v>0</v>
      </c>
      <c r="S140" s="704">
        <v>0</v>
      </c>
      <c r="T140" s="704">
        <v>0</v>
      </c>
      <c r="U140" s="746">
        <v>0</v>
      </c>
      <c r="V140" s="746"/>
      <c r="W140" s="746">
        <v>0</v>
      </c>
      <c r="X140" s="746"/>
      <c r="Z140" s="701"/>
    </row>
    <row r="141" spans="2:26" ht="15" customHeight="1">
      <c r="B141" s="740">
        <v>752</v>
      </c>
      <c r="C141" s="740"/>
      <c r="D141" s="702"/>
      <c r="E141" s="702"/>
      <c r="F141" s="747" t="s">
        <v>116</v>
      </c>
      <c r="G141" s="747"/>
      <c r="H141" s="746">
        <v>200</v>
      </c>
      <c r="I141" s="746"/>
      <c r="J141" s="704">
        <v>200</v>
      </c>
      <c r="K141" s="704">
        <v>200</v>
      </c>
      <c r="L141" s="704">
        <v>0</v>
      </c>
      <c r="M141" s="704">
        <v>200</v>
      </c>
      <c r="N141" s="704">
        <v>0</v>
      </c>
      <c r="O141" s="704">
        <v>0</v>
      </c>
      <c r="P141" s="704">
        <v>0</v>
      </c>
      <c r="Q141" s="704">
        <v>0</v>
      </c>
      <c r="R141" s="704">
        <v>0</v>
      </c>
      <c r="S141" s="704">
        <v>0</v>
      </c>
      <c r="T141" s="704">
        <v>0</v>
      </c>
      <c r="U141" s="746">
        <v>0</v>
      </c>
      <c r="V141" s="746"/>
      <c r="W141" s="746">
        <v>0</v>
      </c>
      <c r="X141" s="746"/>
      <c r="Z141" s="701"/>
    </row>
    <row r="142" spans="2:26" ht="15" customHeight="1">
      <c r="B142" s="740"/>
      <c r="C142" s="740"/>
      <c r="D142" s="702">
        <v>75212</v>
      </c>
      <c r="E142" s="702"/>
      <c r="F142" s="747" t="s">
        <v>119</v>
      </c>
      <c r="G142" s="747"/>
      <c r="H142" s="746">
        <v>200</v>
      </c>
      <c r="I142" s="746"/>
      <c r="J142" s="704">
        <v>200</v>
      </c>
      <c r="K142" s="704">
        <v>200</v>
      </c>
      <c r="L142" s="704">
        <v>0</v>
      </c>
      <c r="M142" s="704">
        <v>200</v>
      </c>
      <c r="N142" s="704">
        <v>0</v>
      </c>
      <c r="O142" s="704">
        <v>0</v>
      </c>
      <c r="P142" s="704">
        <v>0</v>
      </c>
      <c r="Q142" s="704">
        <v>0</v>
      </c>
      <c r="R142" s="704">
        <v>0</v>
      </c>
      <c r="S142" s="704">
        <v>0</v>
      </c>
      <c r="T142" s="704">
        <v>0</v>
      </c>
      <c r="U142" s="746">
        <v>0</v>
      </c>
      <c r="V142" s="746"/>
      <c r="W142" s="746">
        <v>0</v>
      </c>
      <c r="X142" s="746"/>
      <c r="Z142" s="701"/>
    </row>
    <row r="143" spans="2:26" ht="15" customHeight="1">
      <c r="B143" s="740"/>
      <c r="C143" s="740"/>
      <c r="D143" s="702"/>
      <c r="E143" s="702">
        <v>4210</v>
      </c>
      <c r="F143" s="747" t="s">
        <v>712</v>
      </c>
      <c r="G143" s="747"/>
      <c r="H143" s="746">
        <v>200</v>
      </c>
      <c r="I143" s="746"/>
      <c r="J143" s="704">
        <v>200</v>
      </c>
      <c r="K143" s="704">
        <v>200</v>
      </c>
      <c r="L143" s="704">
        <v>0</v>
      </c>
      <c r="M143" s="704">
        <v>200</v>
      </c>
      <c r="N143" s="704">
        <v>0</v>
      </c>
      <c r="O143" s="704">
        <v>0</v>
      </c>
      <c r="P143" s="704">
        <v>0</v>
      </c>
      <c r="Q143" s="704">
        <v>0</v>
      </c>
      <c r="R143" s="704">
        <v>0</v>
      </c>
      <c r="S143" s="704">
        <v>0</v>
      </c>
      <c r="T143" s="704">
        <v>0</v>
      </c>
      <c r="U143" s="746">
        <v>0</v>
      </c>
      <c r="V143" s="746"/>
      <c r="W143" s="746">
        <v>0</v>
      </c>
      <c r="X143" s="746"/>
      <c r="Z143" s="701"/>
    </row>
    <row r="144" spans="2:26" ht="19.5" customHeight="1">
      <c r="B144" s="740">
        <v>754</v>
      </c>
      <c r="C144" s="740"/>
      <c r="D144" s="702"/>
      <c r="E144" s="702"/>
      <c r="F144" s="747" t="s">
        <v>121</v>
      </c>
      <c r="G144" s="747"/>
      <c r="H144" s="746">
        <v>184420</v>
      </c>
      <c r="I144" s="746"/>
      <c r="J144" s="704">
        <v>184420</v>
      </c>
      <c r="K144" s="704">
        <v>159420</v>
      </c>
      <c r="L144" s="704">
        <v>41220</v>
      </c>
      <c r="M144" s="704">
        <v>118200</v>
      </c>
      <c r="N144" s="704">
        <v>0</v>
      </c>
      <c r="O144" s="704">
        <v>25000</v>
      </c>
      <c r="P144" s="704">
        <v>0</v>
      </c>
      <c r="Q144" s="704">
        <v>0</v>
      </c>
      <c r="R144" s="704">
        <v>0</v>
      </c>
      <c r="S144" s="704">
        <v>0</v>
      </c>
      <c r="T144" s="704">
        <v>0</v>
      </c>
      <c r="U144" s="746">
        <v>0</v>
      </c>
      <c r="V144" s="746"/>
      <c r="W144" s="746">
        <v>0</v>
      </c>
      <c r="X144" s="746"/>
      <c r="Z144" s="701"/>
    </row>
    <row r="145" spans="2:26" ht="15" customHeight="1">
      <c r="B145" s="740"/>
      <c r="C145" s="740"/>
      <c r="D145" s="702">
        <v>75403</v>
      </c>
      <c r="E145" s="702"/>
      <c r="F145" s="747" t="s">
        <v>249</v>
      </c>
      <c r="G145" s="747"/>
      <c r="H145" s="746">
        <v>5200</v>
      </c>
      <c r="I145" s="746"/>
      <c r="J145" s="704">
        <v>5200</v>
      </c>
      <c r="K145" s="704">
        <v>5200</v>
      </c>
      <c r="L145" s="704">
        <v>0</v>
      </c>
      <c r="M145" s="704">
        <v>5200</v>
      </c>
      <c r="N145" s="704">
        <v>0</v>
      </c>
      <c r="O145" s="704">
        <v>0</v>
      </c>
      <c r="P145" s="704">
        <v>0</v>
      </c>
      <c r="Q145" s="704">
        <v>0</v>
      </c>
      <c r="R145" s="704">
        <v>0</v>
      </c>
      <c r="S145" s="704">
        <v>0</v>
      </c>
      <c r="T145" s="704">
        <v>0</v>
      </c>
      <c r="U145" s="746">
        <v>0</v>
      </c>
      <c r="V145" s="746"/>
      <c r="W145" s="746">
        <v>0</v>
      </c>
      <c r="X145" s="746"/>
      <c r="Z145" s="701"/>
    </row>
    <row r="146" spans="2:26" ht="15" customHeight="1">
      <c r="B146" s="740"/>
      <c r="C146" s="740"/>
      <c r="D146" s="702"/>
      <c r="E146" s="702">
        <v>4210</v>
      </c>
      <c r="F146" s="747" t="s">
        <v>712</v>
      </c>
      <c r="G146" s="747"/>
      <c r="H146" s="746">
        <v>4000</v>
      </c>
      <c r="I146" s="746"/>
      <c r="J146" s="704">
        <v>4000</v>
      </c>
      <c r="K146" s="704">
        <v>4000</v>
      </c>
      <c r="L146" s="704">
        <v>0</v>
      </c>
      <c r="M146" s="704">
        <v>4000</v>
      </c>
      <c r="N146" s="704">
        <v>0</v>
      </c>
      <c r="O146" s="704">
        <v>0</v>
      </c>
      <c r="P146" s="704">
        <v>0</v>
      </c>
      <c r="Q146" s="704">
        <v>0</v>
      </c>
      <c r="R146" s="704">
        <v>0</v>
      </c>
      <c r="S146" s="704">
        <v>0</v>
      </c>
      <c r="T146" s="704">
        <v>0</v>
      </c>
      <c r="U146" s="746">
        <v>0</v>
      </c>
      <c r="V146" s="746"/>
      <c r="W146" s="746">
        <v>0</v>
      </c>
      <c r="X146" s="746"/>
      <c r="Z146" s="701"/>
    </row>
    <row r="147" spans="2:26" ht="15" customHeight="1">
      <c r="B147" s="740"/>
      <c r="C147" s="740"/>
      <c r="D147" s="702"/>
      <c r="E147" s="702">
        <v>4300</v>
      </c>
      <c r="F147" s="747" t="s">
        <v>437</v>
      </c>
      <c r="G147" s="747"/>
      <c r="H147" s="746">
        <v>1000</v>
      </c>
      <c r="I147" s="746"/>
      <c r="J147" s="704">
        <v>1000</v>
      </c>
      <c r="K147" s="704">
        <v>1000</v>
      </c>
      <c r="L147" s="704">
        <v>0</v>
      </c>
      <c r="M147" s="704">
        <v>1000</v>
      </c>
      <c r="N147" s="704">
        <v>0</v>
      </c>
      <c r="O147" s="704">
        <v>0</v>
      </c>
      <c r="P147" s="704">
        <v>0</v>
      </c>
      <c r="Q147" s="704">
        <v>0</v>
      </c>
      <c r="R147" s="704">
        <v>0</v>
      </c>
      <c r="S147" s="704">
        <v>0</v>
      </c>
      <c r="T147" s="704">
        <v>0</v>
      </c>
      <c r="U147" s="746">
        <v>0</v>
      </c>
      <c r="V147" s="746"/>
      <c r="W147" s="746">
        <v>0</v>
      </c>
      <c r="X147" s="746"/>
      <c r="Z147" s="701"/>
    </row>
    <row r="148" spans="1:26" ht="15" customHeight="1">
      <c r="A148" s="735"/>
      <c r="B148" s="735"/>
      <c r="C148" s="735"/>
      <c r="D148" s="735"/>
      <c r="E148" s="735"/>
      <c r="F148" s="735"/>
      <c r="G148" s="735"/>
      <c r="H148" s="735"/>
      <c r="I148" s="735"/>
      <c r="J148" s="735"/>
      <c r="K148" s="735"/>
      <c r="L148" s="735"/>
      <c r="M148" s="735"/>
      <c r="N148" s="735"/>
      <c r="O148" s="735"/>
      <c r="P148" s="735"/>
      <c r="Q148" s="735"/>
      <c r="R148" s="735"/>
      <c r="S148" s="735"/>
      <c r="T148" s="735"/>
      <c r="U148" s="735"/>
      <c r="V148" s="735"/>
      <c r="W148" s="735"/>
      <c r="X148" s="735"/>
      <c r="Y148" s="735"/>
      <c r="Z148" s="701"/>
    </row>
    <row r="149" spans="1:26" ht="15" customHeight="1">
      <c r="A149" s="735"/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  <c r="S149" s="735"/>
      <c r="T149" s="735"/>
      <c r="U149" s="735"/>
      <c r="V149" s="741" t="s">
        <v>726</v>
      </c>
      <c r="W149" s="741"/>
      <c r="X149" s="735"/>
      <c r="Y149" s="735"/>
      <c r="Z149" s="701"/>
    </row>
    <row r="150" spans="1:26" ht="31.5" customHeight="1">
      <c r="A150" s="735"/>
      <c r="B150" s="735"/>
      <c r="C150" s="735"/>
      <c r="D150" s="735"/>
      <c r="E150" s="735"/>
      <c r="F150" s="735"/>
      <c r="G150" s="735"/>
      <c r="H150" s="735"/>
      <c r="I150" s="735"/>
      <c r="J150" s="735"/>
      <c r="K150" s="735"/>
      <c r="L150" s="735"/>
      <c r="M150" s="735"/>
      <c r="N150" s="735"/>
      <c r="O150" s="735"/>
      <c r="P150" s="735"/>
      <c r="Q150" s="735"/>
      <c r="R150" s="735"/>
      <c r="S150" s="735"/>
      <c r="T150" s="735"/>
      <c r="U150" s="735"/>
      <c r="V150" s="735"/>
      <c r="W150" s="735"/>
      <c r="X150" s="735"/>
      <c r="Y150" s="735"/>
      <c r="Z150" s="701"/>
    </row>
    <row r="151" spans="1:26" ht="15" customHeight="1">
      <c r="A151" s="735"/>
      <c r="B151" s="735"/>
      <c r="C151" s="748"/>
      <c r="D151" s="748"/>
      <c r="E151" s="748"/>
      <c r="F151" s="748"/>
      <c r="G151" s="749"/>
      <c r="H151" s="749"/>
      <c r="I151" s="735"/>
      <c r="J151" s="735"/>
      <c r="K151" s="735"/>
      <c r="L151" s="735"/>
      <c r="M151" s="735"/>
      <c r="N151" s="735"/>
      <c r="O151" s="735"/>
      <c r="P151" s="735"/>
      <c r="Q151" s="735"/>
      <c r="R151" s="735"/>
      <c r="S151" s="735"/>
      <c r="T151" s="735"/>
      <c r="U151" s="735"/>
      <c r="V151" s="735"/>
      <c r="W151" s="735"/>
      <c r="X151" s="735"/>
      <c r="Y151" s="735"/>
      <c r="Z151" s="701"/>
    </row>
    <row r="152" spans="2:26" ht="9" customHeight="1">
      <c r="B152" s="740" t="s">
        <v>66</v>
      </c>
      <c r="C152" s="740"/>
      <c r="D152" s="740" t="s">
        <v>67</v>
      </c>
      <c r="E152" s="740" t="s">
        <v>68</v>
      </c>
      <c r="F152" s="740" t="s">
        <v>69</v>
      </c>
      <c r="G152" s="740"/>
      <c r="H152" s="740" t="s">
        <v>223</v>
      </c>
      <c r="I152" s="740"/>
      <c r="J152" s="740" t="s">
        <v>224</v>
      </c>
      <c r="K152" s="740"/>
      <c r="L152" s="740"/>
      <c r="M152" s="740"/>
      <c r="N152" s="740"/>
      <c r="O152" s="740"/>
      <c r="P152" s="740"/>
      <c r="Q152" s="740"/>
      <c r="R152" s="740"/>
      <c r="S152" s="740"/>
      <c r="T152" s="740"/>
      <c r="U152" s="740"/>
      <c r="V152" s="740"/>
      <c r="W152" s="740"/>
      <c r="X152" s="740"/>
      <c r="Z152" s="701"/>
    </row>
    <row r="153" spans="2:26" ht="12.75" customHeight="1">
      <c r="B153" s="740"/>
      <c r="C153" s="740"/>
      <c r="D153" s="740"/>
      <c r="E153" s="740"/>
      <c r="F153" s="740"/>
      <c r="G153" s="740"/>
      <c r="H153" s="740"/>
      <c r="I153" s="740"/>
      <c r="J153" s="740" t="s">
        <v>225</v>
      </c>
      <c r="K153" s="740" t="s">
        <v>226</v>
      </c>
      <c r="L153" s="740"/>
      <c r="M153" s="740"/>
      <c r="N153" s="740"/>
      <c r="O153" s="740"/>
      <c r="P153" s="740"/>
      <c r="Q153" s="740"/>
      <c r="R153" s="740"/>
      <c r="S153" s="740" t="s">
        <v>227</v>
      </c>
      <c r="T153" s="740" t="s">
        <v>226</v>
      </c>
      <c r="U153" s="740"/>
      <c r="V153" s="740"/>
      <c r="W153" s="740"/>
      <c r="X153" s="740"/>
      <c r="Z153" s="701"/>
    </row>
    <row r="154" spans="2:26" ht="2.25" customHeight="1">
      <c r="B154" s="740"/>
      <c r="C154" s="740"/>
      <c r="D154" s="740"/>
      <c r="E154" s="740"/>
      <c r="F154" s="740"/>
      <c r="G154" s="740"/>
      <c r="H154" s="740"/>
      <c r="I154" s="740"/>
      <c r="J154" s="740"/>
      <c r="K154" s="740"/>
      <c r="L154" s="740"/>
      <c r="M154" s="740"/>
      <c r="N154" s="740"/>
      <c r="O154" s="740"/>
      <c r="P154" s="740"/>
      <c r="Q154" s="740"/>
      <c r="R154" s="740"/>
      <c r="S154" s="740"/>
      <c r="T154" s="740" t="s">
        <v>228</v>
      </c>
      <c r="U154" s="740" t="s">
        <v>229</v>
      </c>
      <c r="V154" s="740"/>
      <c r="W154" s="740" t="s">
        <v>230</v>
      </c>
      <c r="X154" s="740"/>
      <c r="Z154" s="701"/>
    </row>
    <row r="155" spans="2:26" ht="6" customHeight="1">
      <c r="B155" s="740"/>
      <c r="C155" s="740"/>
      <c r="D155" s="740"/>
      <c r="E155" s="740"/>
      <c r="F155" s="740"/>
      <c r="G155" s="740"/>
      <c r="H155" s="740"/>
      <c r="I155" s="740"/>
      <c r="J155" s="740"/>
      <c r="K155" s="740" t="s">
        <v>231</v>
      </c>
      <c r="L155" s="740" t="s">
        <v>226</v>
      </c>
      <c r="M155" s="740"/>
      <c r="N155" s="740" t="s">
        <v>232</v>
      </c>
      <c r="O155" s="740" t="s">
        <v>233</v>
      </c>
      <c r="P155" s="740" t="s">
        <v>234</v>
      </c>
      <c r="Q155" s="740" t="s">
        <v>235</v>
      </c>
      <c r="R155" s="740" t="s">
        <v>236</v>
      </c>
      <c r="S155" s="740"/>
      <c r="T155" s="740"/>
      <c r="U155" s="740"/>
      <c r="V155" s="740"/>
      <c r="W155" s="740"/>
      <c r="X155" s="740"/>
      <c r="Z155" s="701"/>
    </row>
    <row r="156" spans="2:26" ht="2.25" customHeight="1">
      <c r="B156" s="740"/>
      <c r="C156" s="740"/>
      <c r="D156" s="740"/>
      <c r="E156" s="740"/>
      <c r="F156" s="740"/>
      <c r="G156" s="740"/>
      <c r="H156" s="740"/>
      <c r="I156" s="740"/>
      <c r="J156" s="740"/>
      <c r="K156" s="740"/>
      <c r="L156" s="740"/>
      <c r="M156" s="740"/>
      <c r="N156" s="740"/>
      <c r="O156" s="740"/>
      <c r="P156" s="740"/>
      <c r="Q156" s="740"/>
      <c r="R156" s="740"/>
      <c r="S156" s="740"/>
      <c r="T156" s="740"/>
      <c r="U156" s="740" t="s">
        <v>237</v>
      </c>
      <c r="V156" s="740"/>
      <c r="W156" s="740"/>
      <c r="X156" s="740"/>
      <c r="Z156" s="701"/>
    </row>
    <row r="157" spans="2:26" ht="44.25" customHeight="1">
      <c r="B157" s="740"/>
      <c r="C157" s="740"/>
      <c r="D157" s="740"/>
      <c r="E157" s="740"/>
      <c r="F157" s="740"/>
      <c r="G157" s="740"/>
      <c r="H157" s="740"/>
      <c r="I157" s="740"/>
      <c r="J157" s="740"/>
      <c r="K157" s="740"/>
      <c r="L157" s="702" t="s">
        <v>238</v>
      </c>
      <c r="M157" s="702" t="s">
        <v>239</v>
      </c>
      <c r="N157" s="740"/>
      <c r="O157" s="740"/>
      <c r="P157" s="740"/>
      <c r="Q157" s="740"/>
      <c r="R157" s="740"/>
      <c r="S157" s="740"/>
      <c r="T157" s="740"/>
      <c r="U157" s="740"/>
      <c r="V157" s="740"/>
      <c r="W157" s="740"/>
      <c r="X157" s="740"/>
      <c r="Z157" s="701"/>
    </row>
    <row r="158" spans="2:26" ht="9" customHeight="1">
      <c r="B158" s="742">
        <v>1</v>
      </c>
      <c r="C158" s="742"/>
      <c r="D158" s="703">
        <v>2</v>
      </c>
      <c r="E158" s="703">
        <v>3</v>
      </c>
      <c r="F158" s="742">
        <v>4</v>
      </c>
      <c r="G158" s="742"/>
      <c r="H158" s="742">
        <v>5</v>
      </c>
      <c r="I158" s="742"/>
      <c r="J158" s="703">
        <v>6</v>
      </c>
      <c r="K158" s="703">
        <v>7</v>
      </c>
      <c r="L158" s="703">
        <v>8</v>
      </c>
      <c r="M158" s="703">
        <v>9</v>
      </c>
      <c r="N158" s="703">
        <v>10</v>
      </c>
      <c r="O158" s="703">
        <v>11</v>
      </c>
      <c r="P158" s="703">
        <v>12</v>
      </c>
      <c r="Q158" s="703">
        <v>13</v>
      </c>
      <c r="R158" s="703">
        <v>14</v>
      </c>
      <c r="S158" s="703">
        <v>15</v>
      </c>
      <c r="T158" s="703">
        <v>16</v>
      </c>
      <c r="U158" s="742">
        <v>17</v>
      </c>
      <c r="V158" s="742"/>
      <c r="W158" s="742">
        <v>18</v>
      </c>
      <c r="X158" s="742"/>
      <c r="Z158" s="701"/>
    </row>
    <row r="159" spans="2:26" ht="26.25" customHeight="1">
      <c r="B159" s="740"/>
      <c r="C159" s="740"/>
      <c r="D159" s="702"/>
      <c r="E159" s="702">
        <v>4360</v>
      </c>
      <c r="F159" s="747" t="s">
        <v>721</v>
      </c>
      <c r="G159" s="747"/>
      <c r="H159" s="746">
        <v>200</v>
      </c>
      <c r="I159" s="746"/>
      <c r="J159" s="704">
        <v>200</v>
      </c>
      <c r="K159" s="704">
        <v>200</v>
      </c>
      <c r="L159" s="704">
        <v>0</v>
      </c>
      <c r="M159" s="704">
        <v>200</v>
      </c>
      <c r="N159" s="704">
        <v>0</v>
      </c>
      <c r="O159" s="704">
        <v>0</v>
      </c>
      <c r="P159" s="704">
        <v>0</v>
      </c>
      <c r="Q159" s="704">
        <v>0</v>
      </c>
      <c r="R159" s="704">
        <v>0</v>
      </c>
      <c r="S159" s="704">
        <v>0</v>
      </c>
      <c r="T159" s="704">
        <v>0</v>
      </c>
      <c r="U159" s="746">
        <v>0</v>
      </c>
      <c r="V159" s="746"/>
      <c r="W159" s="746">
        <v>0</v>
      </c>
      <c r="X159" s="746"/>
      <c r="Z159" s="701"/>
    </row>
    <row r="160" spans="2:26" ht="15" customHeight="1">
      <c r="B160" s="740"/>
      <c r="C160" s="740"/>
      <c r="D160" s="702">
        <v>75412</v>
      </c>
      <c r="E160" s="702"/>
      <c r="F160" s="747" t="s">
        <v>251</v>
      </c>
      <c r="G160" s="747"/>
      <c r="H160" s="746">
        <v>174220</v>
      </c>
      <c r="I160" s="746"/>
      <c r="J160" s="704">
        <v>174220</v>
      </c>
      <c r="K160" s="704">
        <v>149220</v>
      </c>
      <c r="L160" s="704">
        <v>41220</v>
      </c>
      <c r="M160" s="704">
        <v>108000</v>
      </c>
      <c r="N160" s="704">
        <v>0</v>
      </c>
      <c r="O160" s="704">
        <v>25000</v>
      </c>
      <c r="P160" s="704">
        <v>0</v>
      </c>
      <c r="Q160" s="704">
        <v>0</v>
      </c>
      <c r="R160" s="704">
        <v>0</v>
      </c>
      <c r="S160" s="704">
        <v>0</v>
      </c>
      <c r="T160" s="704">
        <v>0</v>
      </c>
      <c r="U160" s="746">
        <v>0</v>
      </c>
      <c r="V160" s="746"/>
      <c r="W160" s="746">
        <v>0</v>
      </c>
      <c r="X160" s="746"/>
      <c r="Z160" s="701"/>
    </row>
    <row r="161" spans="2:26" ht="15" customHeight="1">
      <c r="B161" s="740"/>
      <c r="C161" s="740"/>
      <c r="D161" s="702"/>
      <c r="E161" s="702">
        <v>3030</v>
      </c>
      <c r="F161" s="747" t="s">
        <v>715</v>
      </c>
      <c r="G161" s="747"/>
      <c r="H161" s="746">
        <v>25000</v>
      </c>
      <c r="I161" s="746"/>
      <c r="J161" s="704">
        <v>25000</v>
      </c>
      <c r="K161" s="704">
        <v>0</v>
      </c>
      <c r="L161" s="704">
        <v>0</v>
      </c>
      <c r="M161" s="704">
        <v>0</v>
      </c>
      <c r="N161" s="704">
        <v>0</v>
      </c>
      <c r="O161" s="704">
        <v>25000</v>
      </c>
      <c r="P161" s="704">
        <v>0</v>
      </c>
      <c r="Q161" s="704">
        <v>0</v>
      </c>
      <c r="R161" s="704">
        <v>0</v>
      </c>
      <c r="S161" s="704">
        <v>0</v>
      </c>
      <c r="T161" s="704">
        <v>0</v>
      </c>
      <c r="U161" s="746">
        <v>0</v>
      </c>
      <c r="V161" s="746"/>
      <c r="W161" s="746">
        <v>0</v>
      </c>
      <c r="X161" s="746"/>
      <c r="Z161" s="701"/>
    </row>
    <row r="162" spans="2:26" ht="15" customHeight="1">
      <c r="B162" s="740"/>
      <c r="C162" s="740"/>
      <c r="D162" s="702"/>
      <c r="E162" s="702">
        <v>4110</v>
      </c>
      <c r="F162" s="747" t="s">
        <v>421</v>
      </c>
      <c r="G162" s="747"/>
      <c r="H162" s="746">
        <v>1120</v>
      </c>
      <c r="I162" s="746"/>
      <c r="J162" s="704">
        <v>1120</v>
      </c>
      <c r="K162" s="704">
        <v>1120</v>
      </c>
      <c r="L162" s="704">
        <v>1120</v>
      </c>
      <c r="M162" s="704">
        <v>0</v>
      </c>
      <c r="N162" s="704">
        <v>0</v>
      </c>
      <c r="O162" s="704">
        <v>0</v>
      </c>
      <c r="P162" s="704">
        <v>0</v>
      </c>
      <c r="Q162" s="704">
        <v>0</v>
      </c>
      <c r="R162" s="704">
        <v>0</v>
      </c>
      <c r="S162" s="704">
        <v>0</v>
      </c>
      <c r="T162" s="704">
        <v>0</v>
      </c>
      <c r="U162" s="746">
        <v>0</v>
      </c>
      <c r="V162" s="746"/>
      <c r="W162" s="746">
        <v>0</v>
      </c>
      <c r="X162" s="746"/>
      <c r="Z162" s="701"/>
    </row>
    <row r="163" spans="2:26" ht="15" customHeight="1">
      <c r="B163" s="740"/>
      <c r="C163" s="740"/>
      <c r="D163" s="702"/>
      <c r="E163" s="702">
        <v>4120</v>
      </c>
      <c r="F163" s="747" t="s">
        <v>423</v>
      </c>
      <c r="G163" s="747"/>
      <c r="H163" s="746">
        <v>100</v>
      </c>
      <c r="I163" s="746"/>
      <c r="J163" s="704">
        <v>100</v>
      </c>
      <c r="K163" s="704">
        <v>100</v>
      </c>
      <c r="L163" s="704">
        <v>100</v>
      </c>
      <c r="M163" s="704">
        <v>0</v>
      </c>
      <c r="N163" s="704">
        <v>0</v>
      </c>
      <c r="O163" s="704">
        <v>0</v>
      </c>
      <c r="P163" s="704">
        <v>0</v>
      </c>
      <c r="Q163" s="704">
        <v>0</v>
      </c>
      <c r="R163" s="704">
        <v>0</v>
      </c>
      <c r="S163" s="704">
        <v>0</v>
      </c>
      <c r="T163" s="704">
        <v>0</v>
      </c>
      <c r="U163" s="746">
        <v>0</v>
      </c>
      <c r="V163" s="746"/>
      <c r="W163" s="746">
        <v>0</v>
      </c>
      <c r="X163" s="746"/>
      <c r="Z163" s="701"/>
    </row>
    <row r="164" spans="2:26" ht="15" customHeight="1">
      <c r="B164" s="740"/>
      <c r="C164" s="740"/>
      <c r="D164" s="702"/>
      <c r="E164" s="702">
        <v>4170</v>
      </c>
      <c r="F164" s="747" t="s">
        <v>427</v>
      </c>
      <c r="G164" s="747"/>
      <c r="H164" s="746">
        <v>40000</v>
      </c>
      <c r="I164" s="746"/>
      <c r="J164" s="704">
        <v>40000</v>
      </c>
      <c r="K164" s="704">
        <v>40000</v>
      </c>
      <c r="L164" s="704">
        <v>40000</v>
      </c>
      <c r="M164" s="704">
        <v>0</v>
      </c>
      <c r="N164" s="704">
        <v>0</v>
      </c>
      <c r="O164" s="704">
        <v>0</v>
      </c>
      <c r="P164" s="704">
        <v>0</v>
      </c>
      <c r="Q164" s="704">
        <v>0</v>
      </c>
      <c r="R164" s="704">
        <v>0</v>
      </c>
      <c r="S164" s="704">
        <v>0</v>
      </c>
      <c r="T164" s="704">
        <v>0</v>
      </c>
      <c r="U164" s="746">
        <v>0</v>
      </c>
      <c r="V164" s="746"/>
      <c r="W164" s="746">
        <v>0</v>
      </c>
      <c r="X164" s="746"/>
      <c r="Z164" s="701"/>
    </row>
    <row r="165" spans="2:26" ht="15" customHeight="1">
      <c r="B165" s="740"/>
      <c r="C165" s="740"/>
      <c r="D165" s="702"/>
      <c r="E165" s="702">
        <v>4210</v>
      </c>
      <c r="F165" s="747" t="s">
        <v>712</v>
      </c>
      <c r="G165" s="747"/>
      <c r="H165" s="746">
        <v>65000</v>
      </c>
      <c r="I165" s="746"/>
      <c r="J165" s="704">
        <v>65000</v>
      </c>
      <c r="K165" s="704">
        <v>65000</v>
      </c>
      <c r="L165" s="704">
        <v>0</v>
      </c>
      <c r="M165" s="704">
        <v>65000</v>
      </c>
      <c r="N165" s="704">
        <v>0</v>
      </c>
      <c r="O165" s="704">
        <v>0</v>
      </c>
      <c r="P165" s="704">
        <v>0</v>
      </c>
      <c r="Q165" s="704">
        <v>0</v>
      </c>
      <c r="R165" s="704">
        <v>0</v>
      </c>
      <c r="S165" s="704">
        <v>0</v>
      </c>
      <c r="T165" s="704">
        <v>0</v>
      </c>
      <c r="U165" s="746">
        <v>0</v>
      </c>
      <c r="V165" s="746"/>
      <c r="W165" s="746">
        <v>0</v>
      </c>
      <c r="X165" s="746"/>
      <c r="Z165" s="701"/>
    </row>
    <row r="166" spans="2:26" ht="15" customHeight="1">
      <c r="B166" s="740"/>
      <c r="C166" s="740"/>
      <c r="D166" s="702"/>
      <c r="E166" s="702">
        <v>4260</v>
      </c>
      <c r="F166" s="747" t="s">
        <v>431</v>
      </c>
      <c r="G166" s="747"/>
      <c r="H166" s="746">
        <v>19000</v>
      </c>
      <c r="I166" s="746"/>
      <c r="J166" s="704">
        <v>19000</v>
      </c>
      <c r="K166" s="704">
        <v>19000</v>
      </c>
      <c r="L166" s="704">
        <v>0</v>
      </c>
      <c r="M166" s="704">
        <v>19000</v>
      </c>
      <c r="N166" s="704">
        <v>0</v>
      </c>
      <c r="O166" s="704">
        <v>0</v>
      </c>
      <c r="P166" s="704">
        <v>0</v>
      </c>
      <c r="Q166" s="704">
        <v>0</v>
      </c>
      <c r="R166" s="704">
        <v>0</v>
      </c>
      <c r="S166" s="704">
        <v>0</v>
      </c>
      <c r="T166" s="704">
        <v>0</v>
      </c>
      <c r="U166" s="746">
        <v>0</v>
      </c>
      <c r="V166" s="746"/>
      <c r="W166" s="746">
        <v>0</v>
      </c>
      <c r="X166" s="746"/>
      <c r="Z166" s="701"/>
    </row>
    <row r="167" spans="2:26" ht="15" customHeight="1">
      <c r="B167" s="740"/>
      <c r="C167" s="740"/>
      <c r="D167" s="702"/>
      <c r="E167" s="702">
        <v>4270</v>
      </c>
      <c r="F167" s="747" t="s">
        <v>719</v>
      </c>
      <c r="G167" s="747"/>
      <c r="H167" s="746">
        <v>5000</v>
      </c>
      <c r="I167" s="746"/>
      <c r="J167" s="704">
        <v>5000</v>
      </c>
      <c r="K167" s="704">
        <v>5000</v>
      </c>
      <c r="L167" s="704">
        <v>0</v>
      </c>
      <c r="M167" s="704">
        <v>5000</v>
      </c>
      <c r="N167" s="704">
        <v>0</v>
      </c>
      <c r="O167" s="704">
        <v>0</v>
      </c>
      <c r="P167" s="704">
        <v>0</v>
      </c>
      <c r="Q167" s="704">
        <v>0</v>
      </c>
      <c r="R167" s="704">
        <v>0</v>
      </c>
      <c r="S167" s="704">
        <v>0</v>
      </c>
      <c r="T167" s="704">
        <v>0</v>
      </c>
      <c r="U167" s="746">
        <v>0</v>
      </c>
      <c r="V167" s="746"/>
      <c r="W167" s="746">
        <v>0</v>
      </c>
      <c r="X167" s="746"/>
      <c r="Z167" s="701"/>
    </row>
    <row r="168" spans="2:26" ht="15" customHeight="1">
      <c r="B168" s="740"/>
      <c r="C168" s="740"/>
      <c r="D168" s="702"/>
      <c r="E168" s="702">
        <v>4280</v>
      </c>
      <c r="F168" s="747" t="s">
        <v>435</v>
      </c>
      <c r="G168" s="747"/>
      <c r="H168" s="746">
        <v>500</v>
      </c>
      <c r="I168" s="746"/>
      <c r="J168" s="704">
        <v>500</v>
      </c>
      <c r="K168" s="704">
        <v>500</v>
      </c>
      <c r="L168" s="704">
        <v>0</v>
      </c>
      <c r="M168" s="704">
        <v>500</v>
      </c>
      <c r="N168" s="704">
        <v>0</v>
      </c>
      <c r="O168" s="704">
        <v>0</v>
      </c>
      <c r="P168" s="704">
        <v>0</v>
      </c>
      <c r="Q168" s="704">
        <v>0</v>
      </c>
      <c r="R168" s="704">
        <v>0</v>
      </c>
      <c r="S168" s="704">
        <v>0</v>
      </c>
      <c r="T168" s="704">
        <v>0</v>
      </c>
      <c r="U168" s="746">
        <v>0</v>
      </c>
      <c r="V168" s="746"/>
      <c r="W168" s="746">
        <v>0</v>
      </c>
      <c r="X168" s="746"/>
      <c r="Z168" s="701"/>
    </row>
    <row r="169" spans="2:26" ht="15" customHeight="1">
      <c r="B169" s="740"/>
      <c r="C169" s="740"/>
      <c r="D169" s="702"/>
      <c r="E169" s="702">
        <v>4300</v>
      </c>
      <c r="F169" s="747" t="s">
        <v>437</v>
      </c>
      <c r="G169" s="747"/>
      <c r="H169" s="746">
        <v>7000</v>
      </c>
      <c r="I169" s="746"/>
      <c r="J169" s="704">
        <v>7000</v>
      </c>
      <c r="K169" s="704">
        <v>7000</v>
      </c>
      <c r="L169" s="704">
        <v>0</v>
      </c>
      <c r="M169" s="704">
        <v>7000</v>
      </c>
      <c r="N169" s="704">
        <v>0</v>
      </c>
      <c r="O169" s="704">
        <v>0</v>
      </c>
      <c r="P169" s="704">
        <v>0</v>
      </c>
      <c r="Q169" s="704">
        <v>0</v>
      </c>
      <c r="R169" s="704">
        <v>0</v>
      </c>
      <c r="S169" s="704">
        <v>0</v>
      </c>
      <c r="T169" s="704">
        <v>0</v>
      </c>
      <c r="U169" s="746">
        <v>0</v>
      </c>
      <c r="V169" s="746"/>
      <c r="W169" s="746">
        <v>0</v>
      </c>
      <c r="X169" s="746"/>
      <c r="Z169" s="701"/>
    </row>
    <row r="170" spans="2:26" ht="15" customHeight="1">
      <c r="B170" s="740"/>
      <c r="C170" s="740"/>
      <c r="D170" s="702"/>
      <c r="E170" s="702">
        <v>4350</v>
      </c>
      <c r="F170" s="747" t="s">
        <v>720</v>
      </c>
      <c r="G170" s="747"/>
      <c r="H170" s="746">
        <v>1000</v>
      </c>
      <c r="I170" s="746"/>
      <c r="J170" s="704">
        <v>1000</v>
      </c>
      <c r="K170" s="704">
        <v>1000</v>
      </c>
      <c r="L170" s="704">
        <v>0</v>
      </c>
      <c r="M170" s="704">
        <v>1000</v>
      </c>
      <c r="N170" s="704">
        <v>0</v>
      </c>
      <c r="O170" s="704">
        <v>0</v>
      </c>
      <c r="P170" s="704">
        <v>0</v>
      </c>
      <c r="Q170" s="704">
        <v>0</v>
      </c>
      <c r="R170" s="704">
        <v>0</v>
      </c>
      <c r="S170" s="704">
        <v>0</v>
      </c>
      <c r="T170" s="704">
        <v>0</v>
      </c>
      <c r="U170" s="746">
        <v>0</v>
      </c>
      <c r="V170" s="746"/>
      <c r="W170" s="746">
        <v>0</v>
      </c>
      <c r="X170" s="746"/>
      <c r="Z170" s="701"/>
    </row>
    <row r="171" spans="2:26" ht="26.25" customHeight="1">
      <c r="B171" s="740"/>
      <c r="C171" s="740"/>
      <c r="D171" s="702"/>
      <c r="E171" s="702">
        <v>4370</v>
      </c>
      <c r="F171" s="747" t="s">
        <v>723</v>
      </c>
      <c r="G171" s="747"/>
      <c r="H171" s="746">
        <v>500</v>
      </c>
      <c r="I171" s="746"/>
      <c r="J171" s="704">
        <v>500</v>
      </c>
      <c r="K171" s="704">
        <v>500</v>
      </c>
      <c r="L171" s="704">
        <v>0</v>
      </c>
      <c r="M171" s="704">
        <v>500</v>
      </c>
      <c r="N171" s="704">
        <v>0</v>
      </c>
      <c r="O171" s="704">
        <v>0</v>
      </c>
      <c r="P171" s="704">
        <v>0</v>
      </c>
      <c r="Q171" s="704">
        <v>0</v>
      </c>
      <c r="R171" s="704">
        <v>0</v>
      </c>
      <c r="S171" s="704">
        <v>0</v>
      </c>
      <c r="T171" s="704">
        <v>0</v>
      </c>
      <c r="U171" s="746">
        <v>0</v>
      </c>
      <c r="V171" s="746"/>
      <c r="W171" s="746">
        <v>0</v>
      </c>
      <c r="X171" s="746"/>
      <c r="Z171" s="701"/>
    </row>
    <row r="172" spans="2:26" ht="15" customHeight="1">
      <c r="B172" s="740"/>
      <c r="C172" s="740"/>
      <c r="D172" s="702"/>
      <c r="E172" s="702">
        <v>4430</v>
      </c>
      <c r="F172" s="747" t="s">
        <v>447</v>
      </c>
      <c r="G172" s="747"/>
      <c r="H172" s="746">
        <v>10000</v>
      </c>
      <c r="I172" s="746"/>
      <c r="J172" s="704">
        <v>10000</v>
      </c>
      <c r="K172" s="704">
        <v>10000</v>
      </c>
      <c r="L172" s="704">
        <v>0</v>
      </c>
      <c r="M172" s="704">
        <v>10000</v>
      </c>
      <c r="N172" s="704">
        <v>0</v>
      </c>
      <c r="O172" s="704">
        <v>0</v>
      </c>
      <c r="P172" s="704">
        <v>0</v>
      </c>
      <c r="Q172" s="704">
        <v>0</v>
      </c>
      <c r="R172" s="704">
        <v>0</v>
      </c>
      <c r="S172" s="704">
        <v>0</v>
      </c>
      <c r="T172" s="704">
        <v>0</v>
      </c>
      <c r="U172" s="746">
        <v>0</v>
      </c>
      <c r="V172" s="746"/>
      <c r="W172" s="746">
        <v>0</v>
      </c>
      <c r="X172" s="746"/>
      <c r="Z172" s="701"/>
    </row>
    <row r="173" spans="2:26" ht="15" customHeight="1">
      <c r="B173" s="740"/>
      <c r="C173" s="740"/>
      <c r="D173" s="702">
        <v>75414</v>
      </c>
      <c r="E173" s="702"/>
      <c r="F173" s="747" t="s">
        <v>123</v>
      </c>
      <c r="G173" s="747"/>
      <c r="H173" s="746">
        <v>1000</v>
      </c>
      <c r="I173" s="746"/>
      <c r="J173" s="704">
        <v>1000</v>
      </c>
      <c r="K173" s="704">
        <v>1000</v>
      </c>
      <c r="L173" s="704">
        <v>0</v>
      </c>
      <c r="M173" s="704">
        <v>1000</v>
      </c>
      <c r="N173" s="704">
        <v>0</v>
      </c>
      <c r="O173" s="704">
        <v>0</v>
      </c>
      <c r="P173" s="704">
        <v>0</v>
      </c>
      <c r="Q173" s="704">
        <v>0</v>
      </c>
      <c r="R173" s="704">
        <v>0</v>
      </c>
      <c r="S173" s="704">
        <v>0</v>
      </c>
      <c r="T173" s="704">
        <v>0</v>
      </c>
      <c r="U173" s="746">
        <v>0</v>
      </c>
      <c r="V173" s="746"/>
      <c r="W173" s="746">
        <v>0</v>
      </c>
      <c r="X173" s="746"/>
      <c r="Z173" s="701"/>
    </row>
    <row r="174" spans="2:26" ht="15" customHeight="1">
      <c r="B174" s="740"/>
      <c r="C174" s="740"/>
      <c r="D174" s="702"/>
      <c r="E174" s="702">
        <v>4210</v>
      </c>
      <c r="F174" s="747" t="s">
        <v>712</v>
      </c>
      <c r="G174" s="747"/>
      <c r="H174" s="746">
        <v>1000</v>
      </c>
      <c r="I174" s="746"/>
      <c r="J174" s="704">
        <v>1000</v>
      </c>
      <c r="K174" s="704">
        <v>1000</v>
      </c>
      <c r="L174" s="704">
        <v>0</v>
      </c>
      <c r="M174" s="704">
        <v>1000</v>
      </c>
      <c r="N174" s="704">
        <v>0</v>
      </c>
      <c r="O174" s="704">
        <v>0</v>
      </c>
      <c r="P174" s="704">
        <v>0</v>
      </c>
      <c r="Q174" s="704">
        <v>0</v>
      </c>
      <c r="R174" s="704">
        <v>0</v>
      </c>
      <c r="S174" s="704">
        <v>0</v>
      </c>
      <c r="T174" s="704">
        <v>0</v>
      </c>
      <c r="U174" s="746">
        <v>0</v>
      </c>
      <c r="V174" s="746"/>
      <c r="W174" s="746">
        <v>0</v>
      </c>
      <c r="X174" s="746"/>
      <c r="Z174" s="701"/>
    </row>
    <row r="175" spans="2:26" ht="15" customHeight="1">
      <c r="B175" s="740"/>
      <c r="C175" s="740"/>
      <c r="D175" s="702">
        <v>75421</v>
      </c>
      <c r="E175" s="702"/>
      <c r="F175" s="747" t="s">
        <v>252</v>
      </c>
      <c r="G175" s="747"/>
      <c r="H175" s="746">
        <v>4000</v>
      </c>
      <c r="I175" s="746"/>
      <c r="J175" s="704">
        <v>4000</v>
      </c>
      <c r="K175" s="704">
        <v>4000</v>
      </c>
      <c r="L175" s="704">
        <v>0</v>
      </c>
      <c r="M175" s="704">
        <v>4000</v>
      </c>
      <c r="N175" s="704">
        <v>0</v>
      </c>
      <c r="O175" s="704">
        <v>0</v>
      </c>
      <c r="P175" s="704">
        <v>0</v>
      </c>
      <c r="Q175" s="704">
        <v>0</v>
      </c>
      <c r="R175" s="704">
        <v>0</v>
      </c>
      <c r="S175" s="704">
        <v>0</v>
      </c>
      <c r="T175" s="704">
        <v>0</v>
      </c>
      <c r="U175" s="746">
        <v>0</v>
      </c>
      <c r="V175" s="746"/>
      <c r="W175" s="746">
        <v>0</v>
      </c>
      <c r="X175" s="746"/>
      <c r="Z175" s="701"/>
    </row>
    <row r="176" spans="2:26" ht="15" customHeight="1">
      <c r="B176" s="740"/>
      <c r="C176" s="740"/>
      <c r="D176" s="702"/>
      <c r="E176" s="702">
        <v>4210</v>
      </c>
      <c r="F176" s="747" t="s">
        <v>712</v>
      </c>
      <c r="G176" s="747"/>
      <c r="H176" s="746">
        <v>2000</v>
      </c>
      <c r="I176" s="746"/>
      <c r="J176" s="704">
        <v>2000</v>
      </c>
      <c r="K176" s="704">
        <v>2000</v>
      </c>
      <c r="L176" s="704">
        <v>0</v>
      </c>
      <c r="M176" s="704">
        <v>2000</v>
      </c>
      <c r="N176" s="704">
        <v>0</v>
      </c>
      <c r="O176" s="704">
        <v>0</v>
      </c>
      <c r="P176" s="704">
        <v>0</v>
      </c>
      <c r="Q176" s="704">
        <v>0</v>
      </c>
      <c r="R176" s="704">
        <v>0</v>
      </c>
      <c r="S176" s="704">
        <v>0</v>
      </c>
      <c r="T176" s="704">
        <v>0</v>
      </c>
      <c r="U176" s="746">
        <v>0</v>
      </c>
      <c r="V176" s="746"/>
      <c r="W176" s="746">
        <v>0</v>
      </c>
      <c r="X176" s="746"/>
      <c r="Z176" s="701"/>
    </row>
    <row r="177" spans="2:26" ht="15" customHeight="1">
      <c r="B177" s="740"/>
      <c r="C177" s="740"/>
      <c r="D177" s="702"/>
      <c r="E177" s="702">
        <v>4300</v>
      </c>
      <c r="F177" s="747" t="s">
        <v>437</v>
      </c>
      <c r="G177" s="747"/>
      <c r="H177" s="746">
        <v>1000</v>
      </c>
      <c r="I177" s="746"/>
      <c r="J177" s="704">
        <v>1000</v>
      </c>
      <c r="K177" s="704">
        <v>1000</v>
      </c>
      <c r="L177" s="704">
        <v>0</v>
      </c>
      <c r="M177" s="704">
        <v>1000</v>
      </c>
      <c r="N177" s="704">
        <v>0</v>
      </c>
      <c r="O177" s="704">
        <v>0</v>
      </c>
      <c r="P177" s="704">
        <v>0</v>
      </c>
      <c r="Q177" s="704">
        <v>0</v>
      </c>
      <c r="R177" s="704">
        <v>0</v>
      </c>
      <c r="S177" s="704">
        <v>0</v>
      </c>
      <c r="T177" s="704">
        <v>0</v>
      </c>
      <c r="U177" s="746">
        <v>0</v>
      </c>
      <c r="V177" s="746"/>
      <c r="W177" s="746">
        <v>0</v>
      </c>
      <c r="X177" s="746"/>
      <c r="Z177" s="701"/>
    </row>
    <row r="178" spans="2:26" ht="26.25" customHeight="1">
      <c r="B178" s="740"/>
      <c r="C178" s="740"/>
      <c r="D178" s="702"/>
      <c r="E178" s="702">
        <v>4360</v>
      </c>
      <c r="F178" s="747" t="s">
        <v>721</v>
      </c>
      <c r="G178" s="747"/>
      <c r="H178" s="746">
        <v>200</v>
      </c>
      <c r="I178" s="746"/>
      <c r="J178" s="704">
        <v>200</v>
      </c>
      <c r="K178" s="704">
        <v>200</v>
      </c>
      <c r="L178" s="704">
        <v>0</v>
      </c>
      <c r="M178" s="704">
        <v>200</v>
      </c>
      <c r="N178" s="704">
        <v>0</v>
      </c>
      <c r="O178" s="704">
        <v>0</v>
      </c>
      <c r="P178" s="704">
        <v>0</v>
      </c>
      <c r="Q178" s="704">
        <v>0</v>
      </c>
      <c r="R178" s="704">
        <v>0</v>
      </c>
      <c r="S178" s="704">
        <v>0</v>
      </c>
      <c r="T178" s="704">
        <v>0</v>
      </c>
      <c r="U178" s="746">
        <v>0</v>
      </c>
      <c r="V178" s="746"/>
      <c r="W178" s="746">
        <v>0</v>
      </c>
      <c r="X178" s="746"/>
      <c r="Z178" s="701"/>
    </row>
    <row r="179" spans="2:26" ht="26.25" customHeight="1">
      <c r="B179" s="740"/>
      <c r="C179" s="740"/>
      <c r="D179" s="702"/>
      <c r="E179" s="702">
        <v>4370</v>
      </c>
      <c r="F179" s="747" t="s">
        <v>723</v>
      </c>
      <c r="G179" s="747"/>
      <c r="H179" s="746">
        <v>800</v>
      </c>
      <c r="I179" s="746"/>
      <c r="J179" s="704">
        <v>800</v>
      </c>
      <c r="K179" s="704">
        <v>800</v>
      </c>
      <c r="L179" s="704">
        <v>0</v>
      </c>
      <c r="M179" s="704">
        <v>800</v>
      </c>
      <c r="N179" s="704">
        <v>0</v>
      </c>
      <c r="O179" s="704">
        <v>0</v>
      </c>
      <c r="P179" s="704">
        <v>0</v>
      </c>
      <c r="Q179" s="704">
        <v>0</v>
      </c>
      <c r="R179" s="704">
        <v>0</v>
      </c>
      <c r="S179" s="704">
        <v>0</v>
      </c>
      <c r="T179" s="704">
        <v>0</v>
      </c>
      <c r="U179" s="746">
        <v>0</v>
      </c>
      <c r="V179" s="746"/>
      <c r="W179" s="746">
        <v>0</v>
      </c>
      <c r="X179" s="746"/>
      <c r="Z179" s="701"/>
    </row>
    <row r="180" spans="2:26" ht="15" customHeight="1">
      <c r="B180" s="740">
        <v>757</v>
      </c>
      <c r="C180" s="740"/>
      <c r="D180" s="702"/>
      <c r="E180" s="702"/>
      <c r="F180" s="747" t="s">
        <v>253</v>
      </c>
      <c r="G180" s="747"/>
      <c r="H180" s="746">
        <v>415000</v>
      </c>
      <c r="I180" s="746"/>
      <c r="J180" s="704">
        <v>415000</v>
      </c>
      <c r="K180" s="704">
        <v>0</v>
      </c>
      <c r="L180" s="704">
        <v>0</v>
      </c>
      <c r="M180" s="704">
        <v>0</v>
      </c>
      <c r="N180" s="704">
        <v>0</v>
      </c>
      <c r="O180" s="704">
        <v>0</v>
      </c>
      <c r="P180" s="704">
        <v>0</v>
      </c>
      <c r="Q180" s="704">
        <v>0</v>
      </c>
      <c r="R180" s="704">
        <v>415000</v>
      </c>
      <c r="S180" s="704">
        <v>0</v>
      </c>
      <c r="T180" s="704">
        <v>0</v>
      </c>
      <c r="U180" s="746">
        <v>0</v>
      </c>
      <c r="V180" s="746"/>
      <c r="W180" s="746">
        <v>0</v>
      </c>
      <c r="X180" s="746"/>
      <c r="Z180" s="701"/>
    </row>
    <row r="181" spans="2:26" ht="19.5" customHeight="1">
      <c r="B181" s="740"/>
      <c r="C181" s="740"/>
      <c r="D181" s="702">
        <v>75702</v>
      </c>
      <c r="E181" s="702"/>
      <c r="F181" s="747" t="s">
        <v>254</v>
      </c>
      <c r="G181" s="747"/>
      <c r="H181" s="746">
        <v>415000</v>
      </c>
      <c r="I181" s="746"/>
      <c r="J181" s="704">
        <v>415000</v>
      </c>
      <c r="K181" s="704">
        <v>0</v>
      </c>
      <c r="L181" s="704">
        <v>0</v>
      </c>
      <c r="M181" s="704">
        <v>0</v>
      </c>
      <c r="N181" s="704">
        <v>0</v>
      </c>
      <c r="O181" s="704">
        <v>0</v>
      </c>
      <c r="P181" s="704">
        <v>0</v>
      </c>
      <c r="Q181" s="704">
        <v>0</v>
      </c>
      <c r="R181" s="704">
        <v>415000</v>
      </c>
      <c r="S181" s="704">
        <v>0</v>
      </c>
      <c r="T181" s="704">
        <v>0</v>
      </c>
      <c r="U181" s="746">
        <v>0</v>
      </c>
      <c r="V181" s="746"/>
      <c r="W181" s="746">
        <v>0</v>
      </c>
      <c r="X181" s="746"/>
      <c r="Z181" s="701"/>
    </row>
    <row r="182" spans="2:26" ht="19.5" customHeight="1">
      <c r="B182" s="740"/>
      <c r="C182" s="740"/>
      <c r="D182" s="702"/>
      <c r="E182" s="702">
        <v>8010</v>
      </c>
      <c r="F182" s="747" t="s">
        <v>727</v>
      </c>
      <c r="G182" s="747"/>
      <c r="H182" s="746">
        <v>5000</v>
      </c>
      <c r="I182" s="746"/>
      <c r="J182" s="704">
        <v>5000</v>
      </c>
      <c r="K182" s="704">
        <v>0</v>
      </c>
      <c r="L182" s="704">
        <v>0</v>
      </c>
      <c r="M182" s="704">
        <v>0</v>
      </c>
      <c r="N182" s="704">
        <v>0</v>
      </c>
      <c r="O182" s="704">
        <v>0</v>
      </c>
      <c r="P182" s="704">
        <v>0</v>
      </c>
      <c r="Q182" s="704">
        <v>0</v>
      </c>
      <c r="R182" s="704">
        <v>5000</v>
      </c>
      <c r="S182" s="704">
        <v>0</v>
      </c>
      <c r="T182" s="704">
        <v>0</v>
      </c>
      <c r="U182" s="746">
        <v>0</v>
      </c>
      <c r="V182" s="746"/>
      <c r="W182" s="746">
        <v>0</v>
      </c>
      <c r="X182" s="746"/>
      <c r="Z182" s="701"/>
    </row>
    <row r="183" spans="2:26" ht="26.25" customHeight="1">
      <c r="B183" s="740"/>
      <c r="C183" s="740"/>
      <c r="D183" s="702"/>
      <c r="E183" s="702">
        <v>8110</v>
      </c>
      <c r="F183" s="747" t="s">
        <v>728</v>
      </c>
      <c r="G183" s="747"/>
      <c r="H183" s="746">
        <v>410000</v>
      </c>
      <c r="I183" s="746"/>
      <c r="J183" s="704">
        <v>410000</v>
      </c>
      <c r="K183" s="704">
        <v>0</v>
      </c>
      <c r="L183" s="704">
        <v>0</v>
      </c>
      <c r="M183" s="704">
        <v>0</v>
      </c>
      <c r="N183" s="704">
        <v>0</v>
      </c>
      <c r="O183" s="704">
        <v>0</v>
      </c>
      <c r="P183" s="704">
        <v>0</v>
      </c>
      <c r="Q183" s="704">
        <v>0</v>
      </c>
      <c r="R183" s="704">
        <v>410000</v>
      </c>
      <c r="S183" s="704">
        <v>0</v>
      </c>
      <c r="T183" s="704">
        <v>0</v>
      </c>
      <c r="U183" s="746">
        <v>0</v>
      </c>
      <c r="V183" s="746"/>
      <c r="W183" s="746">
        <v>0</v>
      </c>
      <c r="X183" s="746"/>
      <c r="Z183" s="701"/>
    </row>
    <row r="184" spans="2:26" ht="15" customHeight="1">
      <c r="B184" s="740">
        <v>758</v>
      </c>
      <c r="C184" s="740"/>
      <c r="D184" s="702"/>
      <c r="E184" s="702"/>
      <c r="F184" s="747" t="s">
        <v>169</v>
      </c>
      <c r="G184" s="747"/>
      <c r="H184" s="746">
        <v>108495.18</v>
      </c>
      <c r="I184" s="746"/>
      <c r="J184" s="704">
        <v>108495.18</v>
      </c>
      <c r="K184" s="704">
        <v>108495.18</v>
      </c>
      <c r="L184" s="704">
        <v>0</v>
      </c>
      <c r="M184" s="704">
        <v>108495.18</v>
      </c>
      <c r="N184" s="704">
        <v>0</v>
      </c>
      <c r="O184" s="704">
        <v>0</v>
      </c>
      <c r="P184" s="704">
        <v>0</v>
      </c>
      <c r="Q184" s="704">
        <v>0</v>
      </c>
      <c r="R184" s="704">
        <v>0</v>
      </c>
      <c r="S184" s="704">
        <v>0</v>
      </c>
      <c r="T184" s="704">
        <v>0</v>
      </c>
      <c r="U184" s="746">
        <v>0</v>
      </c>
      <c r="V184" s="746"/>
      <c r="W184" s="746">
        <v>0</v>
      </c>
      <c r="X184" s="746"/>
      <c r="Z184" s="701"/>
    </row>
    <row r="185" spans="1:26" ht="2.25" customHeight="1">
      <c r="A185" s="735"/>
      <c r="B185" s="735"/>
      <c r="C185" s="735"/>
      <c r="D185" s="735"/>
      <c r="E185" s="735"/>
      <c r="F185" s="735"/>
      <c r="G185" s="735"/>
      <c r="H185" s="735"/>
      <c r="I185" s="735"/>
      <c r="J185" s="735"/>
      <c r="K185" s="735"/>
      <c r="L185" s="735"/>
      <c r="M185" s="735"/>
      <c r="N185" s="735"/>
      <c r="O185" s="735"/>
      <c r="P185" s="735"/>
      <c r="Q185" s="735"/>
      <c r="R185" s="735"/>
      <c r="S185" s="735"/>
      <c r="T185" s="735"/>
      <c r="U185" s="735"/>
      <c r="V185" s="735"/>
      <c r="W185" s="735"/>
      <c r="X185" s="735"/>
      <c r="Y185" s="735"/>
      <c r="Z185" s="701"/>
    </row>
    <row r="186" spans="1:26" ht="15" customHeight="1">
      <c r="A186" s="735"/>
      <c r="B186" s="735"/>
      <c r="C186" s="735"/>
      <c r="D186" s="735"/>
      <c r="E186" s="735"/>
      <c r="F186" s="735"/>
      <c r="G186" s="735"/>
      <c r="H186" s="735"/>
      <c r="I186" s="735"/>
      <c r="J186" s="735"/>
      <c r="K186" s="735"/>
      <c r="L186" s="735"/>
      <c r="M186" s="735"/>
      <c r="N186" s="735"/>
      <c r="O186" s="735"/>
      <c r="P186" s="735"/>
      <c r="Q186" s="735"/>
      <c r="R186" s="735"/>
      <c r="S186" s="735"/>
      <c r="T186" s="735"/>
      <c r="U186" s="735"/>
      <c r="V186" s="741" t="s">
        <v>729</v>
      </c>
      <c r="W186" s="741"/>
      <c r="X186" s="735"/>
      <c r="Y186" s="735"/>
      <c r="Z186" s="701"/>
    </row>
    <row r="187" spans="1:26" ht="31.5" customHeight="1">
      <c r="A187" s="735"/>
      <c r="B187" s="735"/>
      <c r="C187" s="735"/>
      <c r="D187" s="735"/>
      <c r="E187" s="735"/>
      <c r="F187" s="735"/>
      <c r="G187" s="735"/>
      <c r="H187" s="735"/>
      <c r="I187" s="735"/>
      <c r="J187" s="735"/>
      <c r="K187" s="735"/>
      <c r="L187" s="735"/>
      <c r="M187" s="735"/>
      <c r="N187" s="735"/>
      <c r="O187" s="735"/>
      <c r="P187" s="735"/>
      <c r="Q187" s="735"/>
      <c r="R187" s="735"/>
      <c r="S187" s="735"/>
      <c r="T187" s="735"/>
      <c r="U187" s="735"/>
      <c r="V187" s="735"/>
      <c r="W187" s="735"/>
      <c r="X187" s="735"/>
      <c r="Y187" s="735"/>
      <c r="Z187" s="701"/>
    </row>
    <row r="188" spans="1:26" ht="15" customHeight="1">
      <c r="A188" s="735"/>
      <c r="B188" s="735"/>
      <c r="C188" s="748"/>
      <c r="D188" s="748"/>
      <c r="E188" s="748"/>
      <c r="F188" s="748"/>
      <c r="G188" s="749"/>
      <c r="H188" s="749"/>
      <c r="I188" s="735"/>
      <c r="J188" s="735"/>
      <c r="K188" s="735"/>
      <c r="L188" s="735"/>
      <c r="M188" s="735"/>
      <c r="N188" s="735"/>
      <c r="O188" s="735"/>
      <c r="P188" s="735"/>
      <c r="Q188" s="735"/>
      <c r="R188" s="735"/>
      <c r="S188" s="735"/>
      <c r="T188" s="735"/>
      <c r="U188" s="735"/>
      <c r="V188" s="735"/>
      <c r="W188" s="735"/>
      <c r="X188" s="735"/>
      <c r="Y188" s="735"/>
      <c r="Z188" s="701"/>
    </row>
    <row r="189" spans="2:26" ht="9" customHeight="1">
      <c r="B189" s="740" t="s">
        <v>66</v>
      </c>
      <c r="C189" s="740"/>
      <c r="D189" s="740" t="s">
        <v>67</v>
      </c>
      <c r="E189" s="740" t="s">
        <v>68</v>
      </c>
      <c r="F189" s="740" t="s">
        <v>69</v>
      </c>
      <c r="G189" s="740"/>
      <c r="H189" s="740" t="s">
        <v>223</v>
      </c>
      <c r="I189" s="740"/>
      <c r="J189" s="740" t="s">
        <v>224</v>
      </c>
      <c r="K189" s="740"/>
      <c r="L189" s="740"/>
      <c r="M189" s="740"/>
      <c r="N189" s="740"/>
      <c r="O189" s="740"/>
      <c r="P189" s="740"/>
      <c r="Q189" s="740"/>
      <c r="R189" s="740"/>
      <c r="S189" s="740"/>
      <c r="T189" s="740"/>
      <c r="U189" s="740"/>
      <c r="V189" s="740"/>
      <c r="W189" s="740"/>
      <c r="X189" s="740"/>
      <c r="Z189" s="701"/>
    </row>
    <row r="190" spans="2:26" ht="12.75" customHeight="1">
      <c r="B190" s="740"/>
      <c r="C190" s="740"/>
      <c r="D190" s="740"/>
      <c r="E190" s="740"/>
      <c r="F190" s="740"/>
      <c r="G190" s="740"/>
      <c r="H190" s="740"/>
      <c r="I190" s="740"/>
      <c r="J190" s="740" t="s">
        <v>225</v>
      </c>
      <c r="K190" s="740" t="s">
        <v>226</v>
      </c>
      <c r="L190" s="740"/>
      <c r="M190" s="740"/>
      <c r="N190" s="740"/>
      <c r="O190" s="740"/>
      <c r="P190" s="740"/>
      <c r="Q190" s="740"/>
      <c r="R190" s="740"/>
      <c r="S190" s="740" t="s">
        <v>227</v>
      </c>
      <c r="T190" s="740" t="s">
        <v>226</v>
      </c>
      <c r="U190" s="740"/>
      <c r="V190" s="740"/>
      <c r="W190" s="740"/>
      <c r="X190" s="740"/>
      <c r="Z190" s="701"/>
    </row>
    <row r="191" spans="2:26" ht="2.25" customHeight="1">
      <c r="B191" s="740"/>
      <c r="C191" s="740"/>
      <c r="D191" s="740"/>
      <c r="E191" s="740"/>
      <c r="F191" s="740"/>
      <c r="G191" s="740"/>
      <c r="H191" s="740"/>
      <c r="I191" s="740"/>
      <c r="J191" s="740"/>
      <c r="K191" s="740"/>
      <c r="L191" s="740"/>
      <c r="M191" s="740"/>
      <c r="N191" s="740"/>
      <c r="O191" s="740"/>
      <c r="P191" s="740"/>
      <c r="Q191" s="740"/>
      <c r="R191" s="740"/>
      <c r="S191" s="740"/>
      <c r="T191" s="740" t="s">
        <v>228</v>
      </c>
      <c r="U191" s="740" t="s">
        <v>229</v>
      </c>
      <c r="V191" s="740"/>
      <c r="W191" s="740" t="s">
        <v>230</v>
      </c>
      <c r="X191" s="740"/>
      <c r="Z191" s="701"/>
    </row>
    <row r="192" spans="2:26" ht="6" customHeight="1">
      <c r="B192" s="740"/>
      <c r="C192" s="740"/>
      <c r="D192" s="740"/>
      <c r="E192" s="740"/>
      <c r="F192" s="740"/>
      <c r="G192" s="740"/>
      <c r="H192" s="740"/>
      <c r="I192" s="740"/>
      <c r="J192" s="740"/>
      <c r="K192" s="740" t="s">
        <v>231</v>
      </c>
      <c r="L192" s="740" t="s">
        <v>226</v>
      </c>
      <c r="M192" s="740"/>
      <c r="N192" s="740" t="s">
        <v>232</v>
      </c>
      <c r="O192" s="740" t="s">
        <v>233</v>
      </c>
      <c r="P192" s="740" t="s">
        <v>234</v>
      </c>
      <c r="Q192" s="740" t="s">
        <v>235</v>
      </c>
      <c r="R192" s="740" t="s">
        <v>236</v>
      </c>
      <c r="S192" s="740"/>
      <c r="T192" s="740"/>
      <c r="U192" s="740"/>
      <c r="V192" s="740"/>
      <c r="W192" s="740"/>
      <c r="X192" s="740"/>
      <c r="Z192" s="701"/>
    </row>
    <row r="193" spans="2:26" ht="2.25" customHeight="1">
      <c r="B193" s="740"/>
      <c r="C193" s="740"/>
      <c r="D193" s="740"/>
      <c r="E193" s="740"/>
      <c r="F193" s="740"/>
      <c r="G193" s="740"/>
      <c r="H193" s="740"/>
      <c r="I193" s="740"/>
      <c r="J193" s="740"/>
      <c r="K193" s="740"/>
      <c r="L193" s="740"/>
      <c r="M193" s="740"/>
      <c r="N193" s="740"/>
      <c r="O193" s="740"/>
      <c r="P193" s="740"/>
      <c r="Q193" s="740"/>
      <c r="R193" s="740"/>
      <c r="S193" s="740"/>
      <c r="T193" s="740"/>
      <c r="U193" s="740" t="s">
        <v>237</v>
      </c>
      <c r="V193" s="740"/>
      <c r="W193" s="740"/>
      <c r="X193" s="740"/>
      <c r="Z193" s="701"/>
    </row>
    <row r="194" spans="2:26" ht="44.25" customHeight="1">
      <c r="B194" s="740"/>
      <c r="C194" s="740"/>
      <c r="D194" s="740"/>
      <c r="E194" s="740"/>
      <c r="F194" s="740"/>
      <c r="G194" s="740"/>
      <c r="H194" s="740"/>
      <c r="I194" s="740"/>
      <c r="J194" s="740"/>
      <c r="K194" s="740"/>
      <c r="L194" s="702" t="s">
        <v>238</v>
      </c>
      <c r="M194" s="702" t="s">
        <v>239</v>
      </c>
      <c r="N194" s="740"/>
      <c r="O194" s="740"/>
      <c r="P194" s="740"/>
      <c r="Q194" s="740"/>
      <c r="R194" s="740"/>
      <c r="S194" s="740"/>
      <c r="T194" s="740"/>
      <c r="U194" s="740"/>
      <c r="V194" s="740"/>
      <c r="W194" s="740"/>
      <c r="X194" s="740"/>
      <c r="Z194" s="701"/>
    </row>
    <row r="195" spans="2:26" ht="9" customHeight="1">
      <c r="B195" s="742">
        <v>1</v>
      </c>
      <c r="C195" s="742"/>
      <c r="D195" s="703">
        <v>2</v>
      </c>
      <c r="E195" s="703">
        <v>3</v>
      </c>
      <c r="F195" s="742">
        <v>4</v>
      </c>
      <c r="G195" s="742"/>
      <c r="H195" s="742">
        <v>5</v>
      </c>
      <c r="I195" s="742"/>
      <c r="J195" s="703">
        <v>6</v>
      </c>
      <c r="K195" s="703">
        <v>7</v>
      </c>
      <c r="L195" s="703">
        <v>8</v>
      </c>
      <c r="M195" s="703">
        <v>9</v>
      </c>
      <c r="N195" s="703">
        <v>10</v>
      </c>
      <c r="O195" s="703">
        <v>11</v>
      </c>
      <c r="P195" s="703">
        <v>12</v>
      </c>
      <c r="Q195" s="703">
        <v>13</v>
      </c>
      <c r="R195" s="703">
        <v>14</v>
      </c>
      <c r="S195" s="703">
        <v>15</v>
      </c>
      <c r="T195" s="703">
        <v>16</v>
      </c>
      <c r="U195" s="742">
        <v>17</v>
      </c>
      <c r="V195" s="742"/>
      <c r="W195" s="742">
        <v>18</v>
      </c>
      <c r="X195" s="742"/>
      <c r="Z195" s="701"/>
    </row>
    <row r="196" spans="2:26" ht="15" customHeight="1">
      <c r="B196" s="740"/>
      <c r="C196" s="740"/>
      <c r="D196" s="702">
        <v>75818</v>
      </c>
      <c r="E196" s="702"/>
      <c r="F196" s="747" t="s">
        <v>255</v>
      </c>
      <c r="G196" s="747"/>
      <c r="H196" s="746">
        <v>108495.18</v>
      </c>
      <c r="I196" s="746"/>
      <c r="J196" s="704">
        <v>108495.18</v>
      </c>
      <c r="K196" s="704">
        <v>108495.18</v>
      </c>
      <c r="L196" s="704">
        <v>0</v>
      </c>
      <c r="M196" s="704">
        <v>108495.18</v>
      </c>
      <c r="N196" s="704">
        <v>0</v>
      </c>
      <c r="O196" s="704">
        <v>0</v>
      </c>
      <c r="P196" s="704">
        <v>0</v>
      </c>
      <c r="Q196" s="704">
        <v>0</v>
      </c>
      <c r="R196" s="704">
        <v>0</v>
      </c>
      <c r="S196" s="704">
        <v>0</v>
      </c>
      <c r="T196" s="704">
        <v>0</v>
      </c>
      <c r="U196" s="746">
        <v>0</v>
      </c>
      <c r="V196" s="746"/>
      <c r="W196" s="746">
        <v>0</v>
      </c>
      <c r="X196" s="746"/>
      <c r="Z196" s="701"/>
    </row>
    <row r="197" spans="2:26" ht="15" customHeight="1">
      <c r="B197" s="740"/>
      <c r="C197" s="740"/>
      <c r="D197" s="702"/>
      <c r="E197" s="702">
        <v>4810</v>
      </c>
      <c r="F197" s="747" t="s">
        <v>730</v>
      </c>
      <c r="G197" s="747"/>
      <c r="H197" s="746">
        <v>108495.18</v>
      </c>
      <c r="I197" s="746"/>
      <c r="J197" s="704">
        <v>108495.18</v>
      </c>
      <c r="K197" s="704">
        <v>108495.18</v>
      </c>
      <c r="L197" s="704">
        <v>0</v>
      </c>
      <c r="M197" s="704">
        <v>108495.18</v>
      </c>
      <c r="N197" s="704">
        <v>0</v>
      </c>
      <c r="O197" s="704">
        <v>0</v>
      </c>
      <c r="P197" s="704">
        <v>0</v>
      </c>
      <c r="Q197" s="704">
        <v>0</v>
      </c>
      <c r="R197" s="704">
        <v>0</v>
      </c>
      <c r="S197" s="704">
        <v>0</v>
      </c>
      <c r="T197" s="704">
        <v>0</v>
      </c>
      <c r="U197" s="746">
        <v>0</v>
      </c>
      <c r="V197" s="746"/>
      <c r="W197" s="746">
        <v>0</v>
      </c>
      <c r="X197" s="746"/>
      <c r="Z197" s="701"/>
    </row>
    <row r="198" spans="2:26" ht="15" customHeight="1">
      <c r="B198" s="740">
        <v>801</v>
      </c>
      <c r="C198" s="740"/>
      <c r="D198" s="702"/>
      <c r="E198" s="702"/>
      <c r="F198" s="747" t="s">
        <v>179</v>
      </c>
      <c r="G198" s="747"/>
      <c r="H198" s="746">
        <v>5260146</v>
      </c>
      <c r="I198" s="746"/>
      <c r="J198" s="704">
        <v>5260146</v>
      </c>
      <c r="K198" s="704">
        <v>4487429</v>
      </c>
      <c r="L198" s="704">
        <v>3726208</v>
      </c>
      <c r="M198" s="704">
        <v>761221</v>
      </c>
      <c r="N198" s="704">
        <v>563300</v>
      </c>
      <c r="O198" s="704">
        <v>209417</v>
      </c>
      <c r="P198" s="704">
        <v>0</v>
      </c>
      <c r="Q198" s="704">
        <v>0</v>
      </c>
      <c r="R198" s="704">
        <v>0</v>
      </c>
      <c r="S198" s="704">
        <v>0</v>
      </c>
      <c r="T198" s="704">
        <v>0</v>
      </c>
      <c r="U198" s="746">
        <v>0</v>
      </c>
      <c r="V198" s="746"/>
      <c r="W198" s="746">
        <v>0</v>
      </c>
      <c r="X198" s="746"/>
      <c r="Z198" s="701"/>
    </row>
    <row r="199" spans="2:26" ht="15" customHeight="1">
      <c r="B199" s="740"/>
      <c r="C199" s="740"/>
      <c r="D199" s="702">
        <v>80101</v>
      </c>
      <c r="E199" s="702"/>
      <c r="F199" s="747" t="s">
        <v>181</v>
      </c>
      <c r="G199" s="747"/>
      <c r="H199" s="746">
        <v>2761548</v>
      </c>
      <c r="I199" s="746"/>
      <c r="J199" s="704">
        <v>2761548</v>
      </c>
      <c r="K199" s="704">
        <v>2638599</v>
      </c>
      <c r="L199" s="704">
        <v>2329461</v>
      </c>
      <c r="M199" s="704">
        <v>309138</v>
      </c>
      <c r="N199" s="704">
        <v>0</v>
      </c>
      <c r="O199" s="704">
        <v>122949</v>
      </c>
      <c r="P199" s="704">
        <v>0</v>
      </c>
      <c r="Q199" s="704">
        <v>0</v>
      </c>
      <c r="R199" s="704">
        <v>0</v>
      </c>
      <c r="S199" s="704">
        <v>0</v>
      </c>
      <c r="T199" s="704">
        <v>0</v>
      </c>
      <c r="U199" s="746">
        <v>0</v>
      </c>
      <c r="V199" s="746"/>
      <c r="W199" s="746">
        <v>0</v>
      </c>
      <c r="X199" s="746"/>
      <c r="Z199" s="701"/>
    </row>
    <row r="200" spans="2:26" ht="15" customHeight="1">
      <c r="B200" s="740"/>
      <c r="C200" s="740"/>
      <c r="D200" s="702"/>
      <c r="E200" s="702">
        <v>3020</v>
      </c>
      <c r="F200" s="747" t="s">
        <v>415</v>
      </c>
      <c r="G200" s="747"/>
      <c r="H200" s="746">
        <v>122949</v>
      </c>
      <c r="I200" s="746"/>
      <c r="J200" s="704">
        <v>122949</v>
      </c>
      <c r="K200" s="704">
        <v>0</v>
      </c>
      <c r="L200" s="704">
        <v>0</v>
      </c>
      <c r="M200" s="704">
        <v>0</v>
      </c>
      <c r="N200" s="704">
        <v>0</v>
      </c>
      <c r="O200" s="704">
        <v>122949</v>
      </c>
      <c r="P200" s="704">
        <v>0</v>
      </c>
      <c r="Q200" s="704">
        <v>0</v>
      </c>
      <c r="R200" s="704">
        <v>0</v>
      </c>
      <c r="S200" s="704">
        <v>0</v>
      </c>
      <c r="T200" s="704">
        <v>0</v>
      </c>
      <c r="U200" s="746">
        <v>0</v>
      </c>
      <c r="V200" s="746"/>
      <c r="W200" s="746">
        <v>0</v>
      </c>
      <c r="X200" s="746"/>
      <c r="Z200" s="701"/>
    </row>
    <row r="201" spans="2:26" ht="15" customHeight="1">
      <c r="B201" s="740"/>
      <c r="C201" s="740"/>
      <c r="D201" s="702"/>
      <c r="E201" s="702">
        <v>4010</v>
      </c>
      <c r="F201" s="747" t="s">
        <v>417</v>
      </c>
      <c r="G201" s="747"/>
      <c r="H201" s="746">
        <v>1788321</v>
      </c>
      <c r="I201" s="746"/>
      <c r="J201" s="704">
        <v>1788321</v>
      </c>
      <c r="K201" s="704">
        <v>1788321</v>
      </c>
      <c r="L201" s="704">
        <v>1788321</v>
      </c>
      <c r="M201" s="704">
        <v>0</v>
      </c>
      <c r="N201" s="704">
        <v>0</v>
      </c>
      <c r="O201" s="704">
        <v>0</v>
      </c>
      <c r="P201" s="704">
        <v>0</v>
      </c>
      <c r="Q201" s="704">
        <v>0</v>
      </c>
      <c r="R201" s="704">
        <v>0</v>
      </c>
      <c r="S201" s="704">
        <v>0</v>
      </c>
      <c r="T201" s="704">
        <v>0</v>
      </c>
      <c r="U201" s="746">
        <v>0</v>
      </c>
      <c r="V201" s="746"/>
      <c r="W201" s="746">
        <v>0</v>
      </c>
      <c r="X201" s="746"/>
      <c r="Z201" s="701"/>
    </row>
    <row r="202" spans="2:26" ht="15" customHeight="1">
      <c r="B202" s="740"/>
      <c r="C202" s="740"/>
      <c r="D202" s="702"/>
      <c r="E202" s="702">
        <v>4040</v>
      </c>
      <c r="F202" s="747" t="s">
        <v>419</v>
      </c>
      <c r="G202" s="747"/>
      <c r="H202" s="746">
        <v>137004</v>
      </c>
      <c r="I202" s="746"/>
      <c r="J202" s="704">
        <v>137004</v>
      </c>
      <c r="K202" s="704">
        <v>137004</v>
      </c>
      <c r="L202" s="704">
        <v>137004</v>
      </c>
      <c r="M202" s="704">
        <v>0</v>
      </c>
      <c r="N202" s="704">
        <v>0</v>
      </c>
      <c r="O202" s="704">
        <v>0</v>
      </c>
      <c r="P202" s="704">
        <v>0</v>
      </c>
      <c r="Q202" s="704">
        <v>0</v>
      </c>
      <c r="R202" s="704">
        <v>0</v>
      </c>
      <c r="S202" s="704">
        <v>0</v>
      </c>
      <c r="T202" s="704">
        <v>0</v>
      </c>
      <c r="U202" s="746">
        <v>0</v>
      </c>
      <c r="V202" s="746"/>
      <c r="W202" s="746">
        <v>0</v>
      </c>
      <c r="X202" s="746"/>
      <c r="Z202" s="701"/>
    </row>
    <row r="203" spans="2:26" ht="15" customHeight="1">
      <c r="B203" s="740"/>
      <c r="C203" s="740"/>
      <c r="D203" s="702"/>
      <c r="E203" s="702">
        <v>4110</v>
      </c>
      <c r="F203" s="747" t="s">
        <v>421</v>
      </c>
      <c r="G203" s="747"/>
      <c r="H203" s="746">
        <v>353291</v>
      </c>
      <c r="I203" s="746"/>
      <c r="J203" s="704">
        <v>353291</v>
      </c>
      <c r="K203" s="704">
        <v>353291</v>
      </c>
      <c r="L203" s="704">
        <v>353291</v>
      </c>
      <c r="M203" s="704">
        <v>0</v>
      </c>
      <c r="N203" s="704">
        <v>0</v>
      </c>
      <c r="O203" s="704">
        <v>0</v>
      </c>
      <c r="P203" s="704">
        <v>0</v>
      </c>
      <c r="Q203" s="704">
        <v>0</v>
      </c>
      <c r="R203" s="704">
        <v>0</v>
      </c>
      <c r="S203" s="704">
        <v>0</v>
      </c>
      <c r="T203" s="704">
        <v>0</v>
      </c>
      <c r="U203" s="746">
        <v>0</v>
      </c>
      <c r="V203" s="746"/>
      <c r="W203" s="746">
        <v>0</v>
      </c>
      <c r="X203" s="746"/>
      <c r="Z203" s="701"/>
    </row>
    <row r="204" spans="2:26" ht="15" customHeight="1">
      <c r="B204" s="740"/>
      <c r="C204" s="740"/>
      <c r="D204" s="702"/>
      <c r="E204" s="702">
        <v>4120</v>
      </c>
      <c r="F204" s="747" t="s">
        <v>423</v>
      </c>
      <c r="G204" s="747"/>
      <c r="H204" s="746">
        <v>43521</v>
      </c>
      <c r="I204" s="746"/>
      <c r="J204" s="704">
        <v>43521</v>
      </c>
      <c r="K204" s="704">
        <v>43521</v>
      </c>
      <c r="L204" s="704">
        <v>43521</v>
      </c>
      <c r="M204" s="704">
        <v>0</v>
      </c>
      <c r="N204" s="704">
        <v>0</v>
      </c>
      <c r="O204" s="704">
        <v>0</v>
      </c>
      <c r="P204" s="704">
        <v>0</v>
      </c>
      <c r="Q204" s="704">
        <v>0</v>
      </c>
      <c r="R204" s="704">
        <v>0</v>
      </c>
      <c r="S204" s="704">
        <v>0</v>
      </c>
      <c r="T204" s="704">
        <v>0</v>
      </c>
      <c r="U204" s="746">
        <v>0</v>
      </c>
      <c r="V204" s="746"/>
      <c r="W204" s="746">
        <v>0</v>
      </c>
      <c r="X204" s="746"/>
      <c r="Z204" s="701"/>
    </row>
    <row r="205" spans="2:26" ht="15" customHeight="1">
      <c r="B205" s="740"/>
      <c r="C205" s="740"/>
      <c r="D205" s="702"/>
      <c r="E205" s="702">
        <v>4170</v>
      </c>
      <c r="F205" s="747" t="s">
        <v>427</v>
      </c>
      <c r="G205" s="747"/>
      <c r="H205" s="746">
        <v>7324</v>
      </c>
      <c r="I205" s="746"/>
      <c r="J205" s="704">
        <v>7324</v>
      </c>
      <c r="K205" s="704">
        <v>7324</v>
      </c>
      <c r="L205" s="704">
        <v>7324</v>
      </c>
      <c r="M205" s="704">
        <v>0</v>
      </c>
      <c r="N205" s="704">
        <v>0</v>
      </c>
      <c r="O205" s="704">
        <v>0</v>
      </c>
      <c r="P205" s="704">
        <v>0</v>
      </c>
      <c r="Q205" s="704">
        <v>0</v>
      </c>
      <c r="R205" s="704">
        <v>0</v>
      </c>
      <c r="S205" s="704">
        <v>0</v>
      </c>
      <c r="T205" s="704">
        <v>0</v>
      </c>
      <c r="U205" s="746">
        <v>0</v>
      </c>
      <c r="V205" s="746"/>
      <c r="W205" s="746">
        <v>0</v>
      </c>
      <c r="X205" s="746"/>
      <c r="Z205" s="701"/>
    </row>
    <row r="206" spans="2:26" ht="15" customHeight="1">
      <c r="B206" s="740"/>
      <c r="C206" s="740"/>
      <c r="D206" s="702"/>
      <c r="E206" s="702">
        <v>4210</v>
      </c>
      <c r="F206" s="747" t="s">
        <v>712</v>
      </c>
      <c r="G206" s="747"/>
      <c r="H206" s="746">
        <v>89814</v>
      </c>
      <c r="I206" s="746"/>
      <c r="J206" s="704">
        <v>89814</v>
      </c>
      <c r="K206" s="704">
        <v>89814</v>
      </c>
      <c r="L206" s="704">
        <v>0</v>
      </c>
      <c r="M206" s="704">
        <v>89814</v>
      </c>
      <c r="N206" s="704">
        <v>0</v>
      </c>
      <c r="O206" s="704">
        <v>0</v>
      </c>
      <c r="P206" s="704">
        <v>0</v>
      </c>
      <c r="Q206" s="704">
        <v>0</v>
      </c>
      <c r="R206" s="704">
        <v>0</v>
      </c>
      <c r="S206" s="704">
        <v>0</v>
      </c>
      <c r="T206" s="704">
        <v>0</v>
      </c>
      <c r="U206" s="746">
        <v>0</v>
      </c>
      <c r="V206" s="746"/>
      <c r="W206" s="746">
        <v>0</v>
      </c>
      <c r="X206" s="746"/>
      <c r="Z206" s="701"/>
    </row>
    <row r="207" spans="2:26" ht="19.5" customHeight="1">
      <c r="B207" s="740"/>
      <c r="C207" s="740"/>
      <c r="D207" s="702"/>
      <c r="E207" s="702">
        <v>4240</v>
      </c>
      <c r="F207" s="747" t="s">
        <v>731</v>
      </c>
      <c r="G207" s="747"/>
      <c r="H207" s="746">
        <v>24813</v>
      </c>
      <c r="I207" s="746"/>
      <c r="J207" s="704">
        <v>24813</v>
      </c>
      <c r="K207" s="704">
        <v>24813</v>
      </c>
      <c r="L207" s="704">
        <v>0</v>
      </c>
      <c r="M207" s="704">
        <v>24813</v>
      </c>
      <c r="N207" s="704">
        <v>0</v>
      </c>
      <c r="O207" s="704">
        <v>0</v>
      </c>
      <c r="P207" s="704">
        <v>0</v>
      </c>
      <c r="Q207" s="704">
        <v>0</v>
      </c>
      <c r="R207" s="704">
        <v>0</v>
      </c>
      <c r="S207" s="704">
        <v>0</v>
      </c>
      <c r="T207" s="704">
        <v>0</v>
      </c>
      <c r="U207" s="746">
        <v>0</v>
      </c>
      <c r="V207" s="746"/>
      <c r="W207" s="746">
        <v>0</v>
      </c>
      <c r="X207" s="746"/>
      <c r="Z207" s="701"/>
    </row>
    <row r="208" spans="2:26" ht="15" customHeight="1">
      <c r="B208" s="740"/>
      <c r="C208" s="740"/>
      <c r="D208" s="702"/>
      <c r="E208" s="702">
        <v>4260</v>
      </c>
      <c r="F208" s="747" t="s">
        <v>431</v>
      </c>
      <c r="G208" s="747"/>
      <c r="H208" s="746">
        <v>28784</v>
      </c>
      <c r="I208" s="746"/>
      <c r="J208" s="704">
        <v>28784</v>
      </c>
      <c r="K208" s="704">
        <v>28784</v>
      </c>
      <c r="L208" s="704">
        <v>0</v>
      </c>
      <c r="M208" s="704">
        <v>28784</v>
      </c>
      <c r="N208" s="704">
        <v>0</v>
      </c>
      <c r="O208" s="704">
        <v>0</v>
      </c>
      <c r="P208" s="704">
        <v>0</v>
      </c>
      <c r="Q208" s="704">
        <v>0</v>
      </c>
      <c r="R208" s="704">
        <v>0</v>
      </c>
      <c r="S208" s="704">
        <v>0</v>
      </c>
      <c r="T208" s="704">
        <v>0</v>
      </c>
      <c r="U208" s="746">
        <v>0</v>
      </c>
      <c r="V208" s="746"/>
      <c r="W208" s="746">
        <v>0</v>
      </c>
      <c r="X208" s="746"/>
      <c r="Z208" s="701"/>
    </row>
    <row r="209" spans="2:26" ht="15" customHeight="1">
      <c r="B209" s="740"/>
      <c r="C209" s="740"/>
      <c r="D209" s="702"/>
      <c r="E209" s="702">
        <v>4270</v>
      </c>
      <c r="F209" s="747" t="s">
        <v>719</v>
      </c>
      <c r="G209" s="747"/>
      <c r="H209" s="746">
        <v>36672</v>
      </c>
      <c r="I209" s="746"/>
      <c r="J209" s="704">
        <v>36672</v>
      </c>
      <c r="K209" s="704">
        <v>36672</v>
      </c>
      <c r="L209" s="704">
        <v>0</v>
      </c>
      <c r="M209" s="704">
        <v>36672</v>
      </c>
      <c r="N209" s="704">
        <v>0</v>
      </c>
      <c r="O209" s="704">
        <v>0</v>
      </c>
      <c r="P209" s="704">
        <v>0</v>
      </c>
      <c r="Q209" s="704">
        <v>0</v>
      </c>
      <c r="R209" s="704">
        <v>0</v>
      </c>
      <c r="S209" s="704">
        <v>0</v>
      </c>
      <c r="T209" s="704">
        <v>0</v>
      </c>
      <c r="U209" s="746">
        <v>0</v>
      </c>
      <c r="V209" s="746"/>
      <c r="W209" s="746">
        <v>0</v>
      </c>
      <c r="X209" s="746"/>
      <c r="Z209" s="701"/>
    </row>
    <row r="210" spans="2:26" ht="15" customHeight="1">
      <c r="B210" s="740"/>
      <c r="C210" s="740"/>
      <c r="D210" s="702"/>
      <c r="E210" s="702">
        <v>4280</v>
      </c>
      <c r="F210" s="747" t="s">
        <v>435</v>
      </c>
      <c r="G210" s="747"/>
      <c r="H210" s="746">
        <v>1919</v>
      </c>
      <c r="I210" s="746"/>
      <c r="J210" s="704">
        <v>1919</v>
      </c>
      <c r="K210" s="704">
        <v>1919</v>
      </c>
      <c r="L210" s="704">
        <v>0</v>
      </c>
      <c r="M210" s="704">
        <v>1919</v>
      </c>
      <c r="N210" s="704">
        <v>0</v>
      </c>
      <c r="O210" s="704">
        <v>0</v>
      </c>
      <c r="P210" s="704">
        <v>0</v>
      </c>
      <c r="Q210" s="704">
        <v>0</v>
      </c>
      <c r="R210" s="704">
        <v>0</v>
      </c>
      <c r="S210" s="704">
        <v>0</v>
      </c>
      <c r="T210" s="704">
        <v>0</v>
      </c>
      <c r="U210" s="746">
        <v>0</v>
      </c>
      <c r="V210" s="746"/>
      <c r="W210" s="746">
        <v>0</v>
      </c>
      <c r="X210" s="746"/>
      <c r="Z210" s="701"/>
    </row>
    <row r="211" spans="2:26" ht="15" customHeight="1">
      <c r="B211" s="740"/>
      <c r="C211" s="740"/>
      <c r="D211" s="702"/>
      <c r="E211" s="702">
        <v>4300</v>
      </c>
      <c r="F211" s="747" t="s">
        <v>437</v>
      </c>
      <c r="G211" s="747"/>
      <c r="H211" s="746">
        <v>12220</v>
      </c>
      <c r="I211" s="746"/>
      <c r="J211" s="704">
        <v>12220</v>
      </c>
      <c r="K211" s="704">
        <v>12220</v>
      </c>
      <c r="L211" s="704">
        <v>0</v>
      </c>
      <c r="M211" s="704">
        <v>12220</v>
      </c>
      <c r="N211" s="704">
        <v>0</v>
      </c>
      <c r="O211" s="704">
        <v>0</v>
      </c>
      <c r="P211" s="704">
        <v>0</v>
      </c>
      <c r="Q211" s="704">
        <v>0</v>
      </c>
      <c r="R211" s="704">
        <v>0</v>
      </c>
      <c r="S211" s="704">
        <v>0</v>
      </c>
      <c r="T211" s="704">
        <v>0</v>
      </c>
      <c r="U211" s="746">
        <v>0</v>
      </c>
      <c r="V211" s="746"/>
      <c r="W211" s="746">
        <v>0</v>
      </c>
      <c r="X211" s="746"/>
      <c r="Z211" s="701"/>
    </row>
    <row r="212" spans="2:26" ht="15" customHeight="1">
      <c r="B212" s="740"/>
      <c r="C212" s="740"/>
      <c r="D212" s="702"/>
      <c r="E212" s="702">
        <v>4350</v>
      </c>
      <c r="F212" s="747" t="s">
        <v>720</v>
      </c>
      <c r="G212" s="747"/>
      <c r="H212" s="746">
        <v>2399</v>
      </c>
      <c r="I212" s="746"/>
      <c r="J212" s="704">
        <v>2399</v>
      </c>
      <c r="K212" s="704">
        <v>2399</v>
      </c>
      <c r="L212" s="704">
        <v>0</v>
      </c>
      <c r="M212" s="704">
        <v>2399</v>
      </c>
      <c r="N212" s="704">
        <v>0</v>
      </c>
      <c r="O212" s="704">
        <v>0</v>
      </c>
      <c r="P212" s="704">
        <v>0</v>
      </c>
      <c r="Q212" s="704">
        <v>0</v>
      </c>
      <c r="R212" s="704">
        <v>0</v>
      </c>
      <c r="S212" s="704">
        <v>0</v>
      </c>
      <c r="T212" s="704">
        <v>0</v>
      </c>
      <c r="U212" s="746">
        <v>0</v>
      </c>
      <c r="V212" s="746"/>
      <c r="W212" s="746">
        <v>0</v>
      </c>
      <c r="X212" s="746"/>
      <c r="Z212" s="701"/>
    </row>
    <row r="213" spans="2:26" ht="26.25" customHeight="1">
      <c r="B213" s="740"/>
      <c r="C213" s="740"/>
      <c r="D213" s="702"/>
      <c r="E213" s="702">
        <v>4370</v>
      </c>
      <c r="F213" s="747" t="s">
        <v>723</v>
      </c>
      <c r="G213" s="747"/>
      <c r="H213" s="746">
        <v>6281</v>
      </c>
      <c r="I213" s="746"/>
      <c r="J213" s="704">
        <v>6281</v>
      </c>
      <c r="K213" s="704">
        <v>6281</v>
      </c>
      <c r="L213" s="704">
        <v>0</v>
      </c>
      <c r="M213" s="704">
        <v>6281</v>
      </c>
      <c r="N213" s="704">
        <v>0</v>
      </c>
      <c r="O213" s="704">
        <v>0</v>
      </c>
      <c r="P213" s="704">
        <v>0</v>
      </c>
      <c r="Q213" s="704">
        <v>0</v>
      </c>
      <c r="R213" s="704">
        <v>0</v>
      </c>
      <c r="S213" s="704">
        <v>0</v>
      </c>
      <c r="T213" s="704">
        <v>0</v>
      </c>
      <c r="U213" s="746">
        <v>0</v>
      </c>
      <c r="V213" s="746"/>
      <c r="W213" s="746">
        <v>0</v>
      </c>
      <c r="X213" s="746"/>
      <c r="Z213" s="701"/>
    </row>
    <row r="214" spans="2:26" ht="15" customHeight="1">
      <c r="B214" s="740"/>
      <c r="C214" s="740"/>
      <c r="D214" s="702"/>
      <c r="E214" s="702">
        <v>4410</v>
      </c>
      <c r="F214" s="747" t="s">
        <v>445</v>
      </c>
      <c r="G214" s="747"/>
      <c r="H214" s="746">
        <v>2900</v>
      </c>
      <c r="I214" s="746"/>
      <c r="J214" s="704">
        <v>2900</v>
      </c>
      <c r="K214" s="704">
        <v>2900</v>
      </c>
      <c r="L214" s="704">
        <v>0</v>
      </c>
      <c r="M214" s="704">
        <v>2900</v>
      </c>
      <c r="N214" s="704">
        <v>0</v>
      </c>
      <c r="O214" s="704">
        <v>0</v>
      </c>
      <c r="P214" s="704">
        <v>0</v>
      </c>
      <c r="Q214" s="704">
        <v>0</v>
      </c>
      <c r="R214" s="704">
        <v>0</v>
      </c>
      <c r="S214" s="704">
        <v>0</v>
      </c>
      <c r="T214" s="704">
        <v>0</v>
      </c>
      <c r="U214" s="746">
        <v>0</v>
      </c>
      <c r="V214" s="746"/>
      <c r="W214" s="746">
        <v>0</v>
      </c>
      <c r="X214" s="746"/>
      <c r="Z214" s="701"/>
    </row>
    <row r="215" spans="2:26" ht="15" customHeight="1">
      <c r="B215" s="740"/>
      <c r="C215" s="740"/>
      <c r="D215" s="702"/>
      <c r="E215" s="702">
        <v>4430</v>
      </c>
      <c r="F215" s="747" t="s">
        <v>447</v>
      </c>
      <c r="G215" s="747"/>
      <c r="H215" s="746">
        <v>5380</v>
      </c>
      <c r="I215" s="746"/>
      <c r="J215" s="704">
        <v>5380</v>
      </c>
      <c r="K215" s="704">
        <v>5380</v>
      </c>
      <c r="L215" s="704">
        <v>0</v>
      </c>
      <c r="M215" s="704">
        <v>5380</v>
      </c>
      <c r="N215" s="704">
        <v>0</v>
      </c>
      <c r="O215" s="704">
        <v>0</v>
      </c>
      <c r="P215" s="704">
        <v>0</v>
      </c>
      <c r="Q215" s="704">
        <v>0</v>
      </c>
      <c r="R215" s="704">
        <v>0</v>
      </c>
      <c r="S215" s="704">
        <v>0</v>
      </c>
      <c r="T215" s="704">
        <v>0</v>
      </c>
      <c r="U215" s="746">
        <v>0</v>
      </c>
      <c r="V215" s="746"/>
      <c r="W215" s="746">
        <v>0</v>
      </c>
      <c r="X215" s="746"/>
      <c r="Z215" s="701"/>
    </row>
    <row r="216" spans="2:26" ht="19.5" customHeight="1">
      <c r="B216" s="740"/>
      <c r="C216" s="740"/>
      <c r="D216" s="702"/>
      <c r="E216" s="702">
        <v>4440</v>
      </c>
      <c r="F216" s="747" t="s">
        <v>449</v>
      </c>
      <c r="G216" s="747"/>
      <c r="H216" s="746">
        <v>96706</v>
      </c>
      <c r="I216" s="746"/>
      <c r="J216" s="704">
        <v>96706</v>
      </c>
      <c r="K216" s="704">
        <v>96706</v>
      </c>
      <c r="L216" s="704">
        <v>0</v>
      </c>
      <c r="M216" s="704">
        <v>96706</v>
      </c>
      <c r="N216" s="704">
        <v>0</v>
      </c>
      <c r="O216" s="704">
        <v>0</v>
      </c>
      <c r="P216" s="704">
        <v>0</v>
      </c>
      <c r="Q216" s="704">
        <v>0</v>
      </c>
      <c r="R216" s="704">
        <v>0</v>
      </c>
      <c r="S216" s="704">
        <v>0</v>
      </c>
      <c r="T216" s="704">
        <v>0</v>
      </c>
      <c r="U216" s="746">
        <v>0</v>
      </c>
      <c r="V216" s="746"/>
      <c r="W216" s="746">
        <v>0</v>
      </c>
      <c r="X216" s="746"/>
      <c r="Z216" s="701"/>
    </row>
    <row r="217" spans="2:26" ht="19.5" customHeight="1">
      <c r="B217" s="740"/>
      <c r="C217" s="740"/>
      <c r="D217" s="702"/>
      <c r="E217" s="702">
        <v>4700</v>
      </c>
      <c r="F217" s="747" t="s">
        <v>724</v>
      </c>
      <c r="G217" s="747"/>
      <c r="H217" s="746">
        <v>1250</v>
      </c>
      <c r="I217" s="746"/>
      <c r="J217" s="704">
        <v>1250</v>
      </c>
      <c r="K217" s="704">
        <v>1250</v>
      </c>
      <c r="L217" s="704">
        <v>0</v>
      </c>
      <c r="M217" s="704">
        <v>1250</v>
      </c>
      <c r="N217" s="704">
        <v>0</v>
      </c>
      <c r="O217" s="704">
        <v>0</v>
      </c>
      <c r="P217" s="704">
        <v>0</v>
      </c>
      <c r="Q217" s="704">
        <v>0</v>
      </c>
      <c r="R217" s="704">
        <v>0</v>
      </c>
      <c r="S217" s="704">
        <v>0</v>
      </c>
      <c r="T217" s="704">
        <v>0</v>
      </c>
      <c r="U217" s="746">
        <v>0</v>
      </c>
      <c r="V217" s="746"/>
      <c r="W217" s="746">
        <v>0</v>
      </c>
      <c r="X217" s="746"/>
      <c r="Z217" s="701"/>
    </row>
    <row r="218" spans="2:26" ht="15" customHeight="1">
      <c r="B218" s="740"/>
      <c r="C218" s="740"/>
      <c r="D218" s="702">
        <v>80103</v>
      </c>
      <c r="E218" s="702"/>
      <c r="F218" s="747" t="s">
        <v>256</v>
      </c>
      <c r="G218" s="747"/>
      <c r="H218" s="746">
        <v>334594</v>
      </c>
      <c r="I218" s="746"/>
      <c r="J218" s="704">
        <v>334594</v>
      </c>
      <c r="K218" s="704">
        <v>318971</v>
      </c>
      <c r="L218" s="704">
        <v>265174</v>
      </c>
      <c r="M218" s="704">
        <v>53797</v>
      </c>
      <c r="N218" s="704">
        <v>0</v>
      </c>
      <c r="O218" s="704">
        <v>15623</v>
      </c>
      <c r="P218" s="704">
        <v>0</v>
      </c>
      <c r="Q218" s="704">
        <v>0</v>
      </c>
      <c r="R218" s="704">
        <v>0</v>
      </c>
      <c r="S218" s="704">
        <v>0</v>
      </c>
      <c r="T218" s="704">
        <v>0</v>
      </c>
      <c r="U218" s="746">
        <v>0</v>
      </c>
      <c r="V218" s="746"/>
      <c r="W218" s="746">
        <v>0</v>
      </c>
      <c r="X218" s="746"/>
      <c r="Z218" s="701"/>
    </row>
    <row r="219" spans="2:26" ht="15" customHeight="1">
      <c r="B219" s="740"/>
      <c r="C219" s="740"/>
      <c r="D219" s="702"/>
      <c r="E219" s="702">
        <v>3020</v>
      </c>
      <c r="F219" s="747" t="s">
        <v>415</v>
      </c>
      <c r="G219" s="747"/>
      <c r="H219" s="746">
        <v>15623</v>
      </c>
      <c r="I219" s="746"/>
      <c r="J219" s="704">
        <v>15623</v>
      </c>
      <c r="K219" s="704">
        <v>0</v>
      </c>
      <c r="L219" s="704">
        <v>0</v>
      </c>
      <c r="M219" s="704">
        <v>0</v>
      </c>
      <c r="N219" s="704">
        <v>0</v>
      </c>
      <c r="O219" s="704">
        <v>15623</v>
      </c>
      <c r="P219" s="704">
        <v>0</v>
      </c>
      <c r="Q219" s="704">
        <v>0</v>
      </c>
      <c r="R219" s="704">
        <v>0</v>
      </c>
      <c r="S219" s="704">
        <v>0</v>
      </c>
      <c r="T219" s="704">
        <v>0</v>
      </c>
      <c r="U219" s="746">
        <v>0</v>
      </c>
      <c r="V219" s="746"/>
      <c r="W219" s="746">
        <v>0</v>
      </c>
      <c r="X219" s="746"/>
      <c r="Z219" s="701"/>
    </row>
    <row r="220" spans="2:26" ht="15" customHeight="1">
      <c r="B220" s="740"/>
      <c r="C220" s="740"/>
      <c r="D220" s="702"/>
      <c r="E220" s="702">
        <v>4010</v>
      </c>
      <c r="F220" s="747" t="s">
        <v>417</v>
      </c>
      <c r="G220" s="747"/>
      <c r="H220" s="746">
        <v>200315</v>
      </c>
      <c r="I220" s="746"/>
      <c r="J220" s="704">
        <v>200315</v>
      </c>
      <c r="K220" s="704">
        <v>200315</v>
      </c>
      <c r="L220" s="704">
        <v>200315</v>
      </c>
      <c r="M220" s="704">
        <v>0</v>
      </c>
      <c r="N220" s="704">
        <v>0</v>
      </c>
      <c r="O220" s="704">
        <v>0</v>
      </c>
      <c r="P220" s="704">
        <v>0</v>
      </c>
      <c r="Q220" s="704">
        <v>0</v>
      </c>
      <c r="R220" s="704">
        <v>0</v>
      </c>
      <c r="S220" s="704">
        <v>0</v>
      </c>
      <c r="T220" s="704">
        <v>0</v>
      </c>
      <c r="U220" s="746">
        <v>0</v>
      </c>
      <c r="V220" s="746"/>
      <c r="W220" s="746">
        <v>0</v>
      </c>
      <c r="X220" s="746"/>
      <c r="Z220" s="701"/>
    </row>
    <row r="221" spans="2:26" ht="15" customHeight="1">
      <c r="B221" s="740"/>
      <c r="C221" s="740"/>
      <c r="D221" s="702"/>
      <c r="E221" s="702">
        <v>4040</v>
      </c>
      <c r="F221" s="747" t="s">
        <v>419</v>
      </c>
      <c r="G221" s="747"/>
      <c r="H221" s="746">
        <v>17678</v>
      </c>
      <c r="I221" s="746"/>
      <c r="J221" s="704">
        <v>17678</v>
      </c>
      <c r="K221" s="704">
        <v>17678</v>
      </c>
      <c r="L221" s="704">
        <v>17678</v>
      </c>
      <c r="M221" s="704">
        <v>0</v>
      </c>
      <c r="N221" s="704">
        <v>0</v>
      </c>
      <c r="O221" s="704">
        <v>0</v>
      </c>
      <c r="P221" s="704">
        <v>0</v>
      </c>
      <c r="Q221" s="704">
        <v>0</v>
      </c>
      <c r="R221" s="704">
        <v>0</v>
      </c>
      <c r="S221" s="704">
        <v>0</v>
      </c>
      <c r="T221" s="704">
        <v>0</v>
      </c>
      <c r="U221" s="746">
        <v>0</v>
      </c>
      <c r="V221" s="746"/>
      <c r="W221" s="746">
        <v>0</v>
      </c>
      <c r="X221" s="746"/>
      <c r="Z221" s="701"/>
    </row>
    <row r="222" spans="2:26" ht="15" customHeight="1">
      <c r="B222" s="740"/>
      <c r="C222" s="740"/>
      <c r="D222" s="702"/>
      <c r="E222" s="702">
        <v>4110</v>
      </c>
      <c r="F222" s="747" t="s">
        <v>421</v>
      </c>
      <c r="G222" s="747"/>
      <c r="H222" s="746">
        <v>41705</v>
      </c>
      <c r="I222" s="746"/>
      <c r="J222" s="704">
        <v>41705</v>
      </c>
      <c r="K222" s="704">
        <v>41705</v>
      </c>
      <c r="L222" s="704">
        <v>41705</v>
      </c>
      <c r="M222" s="704">
        <v>0</v>
      </c>
      <c r="N222" s="704">
        <v>0</v>
      </c>
      <c r="O222" s="704">
        <v>0</v>
      </c>
      <c r="P222" s="704">
        <v>0</v>
      </c>
      <c r="Q222" s="704">
        <v>0</v>
      </c>
      <c r="R222" s="704">
        <v>0</v>
      </c>
      <c r="S222" s="704">
        <v>0</v>
      </c>
      <c r="T222" s="704">
        <v>0</v>
      </c>
      <c r="U222" s="746">
        <v>0</v>
      </c>
      <c r="V222" s="746"/>
      <c r="W222" s="746">
        <v>0</v>
      </c>
      <c r="X222" s="746"/>
      <c r="Z222" s="701"/>
    </row>
    <row r="223" spans="2:26" ht="15" customHeight="1">
      <c r="B223" s="740"/>
      <c r="C223" s="740"/>
      <c r="D223" s="702"/>
      <c r="E223" s="702">
        <v>4120</v>
      </c>
      <c r="F223" s="747" t="s">
        <v>423</v>
      </c>
      <c r="G223" s="747"/>
      <c r="H223" s="746">
        <v>5176</v>
      </c>
      <c r="I223" s="746"/>
      <c r="J223" s="704">
        <v>5176</v>
      </c>
      <c r="K223" s="704">
        <v>5176</v>
      </c>
      <c r="L223" s="704">
        <v>5176</v>
      </c>
      <c r="M223" s="704">
        <v>0</v>
      </c>
      <c r="N223" s="704">
        <v>0</v>
      </c>
      <c r="O223" s="704">
        <v>0</v>
      </c>
      <c r="P223" s="704">
        <v>0</v>
      </c>
      <c r="Q223" s="704">
        <v>0</v>
      </c>
      <c r="R223" s="704">
        <v>0</v>
      </c>
      <c r="S223" s="704">
        <v>0</v>
      </c>
      <c r="T223" s="704">
        <v>0</v>
      </c>
      <c r="U223" s="746">
        <v>0</v>
      </c>
      <c r="V223" s="746"/>
      <c r="W223" s="746">
        <v>0</v>
      </c>
      <c r="X223" s="746"/>
      <c r="Z223" s="701"/>
    </row>
    <row r="224" spans="1:26" ht="8.25" customHeight="1">
      <c r="A224" s="735"/>
      <c r="B224" s="735"/>
      <c r="C224" s="735"/>
      <c r="D224" s="735"/>
      <c r="E224" s="735"/>
      <c r="F224" s="735"/>
      <c r="G224" s="735"/>
      <c r="H224" s="735"/>
      <c r="I224" s="735"/>
      <c r="J224" s="735"/>
      <c r="K224" s="735"/>
      <c r="L224" s="735"/>
      <c r="M224" s="735"/>
      <c r="N224" s="735"/>
      <c r="O224" s="735"/>
      <c r="P224" s="735"/>
      <c r="Q224" s="735"/>
      <c r="R224" s="735"/>
      <c r="S224" s="735"/>
      <c r="T224" s="735"/>
      <c r="U224" s="735"/>
      <c r="V224" s="735"/>
      <c r="W224" s="735"/>
      <c r="X224" s="735"/>
      <c r="Y224" s="735"/>
      <c r="Z224" s="701"/>
    </row>
    <row r="225" spans="1:26" ht="15" customHeight="1">
      <c r="A225" s="735"/>
      <c r="B225" s="735"/>
      <c r="C225" s="735"/>
      <c r="D225" s="735"/>
      <c r="E225" s="735"/>
      <c r="F225" s="735"/>
      <c r="G225" s="735"/>
      <c r="H225" s="735"/>
      <c r="I225" s="735"/>
      <c r="J225" s="735"/>
      <c r="K225" s="735"/>
      <c r="L225" s="735"/>
      <c r="M225" s="735"/>
      <c r="N225" s="735"/>
      <c r="O225" s="735"/>
      <c r="P225" s="735"/>
      <c r="Q225" s="735"/>
      <c r="R225" s="735"/>
      <c r="S225" s="735"/>
      <c r="T225" s="735"/>
      <c r="U225" s="735"/>
      <c r="V225" s="741" t="s">
        <v>732</v>
      </c>
      <c r="W225" s="741"/>
      <c r="X225" s="735"/>
      <c r="Y225" s="735"/>
      <c r="Z225" s="701"/>
    </row>
    <row r="226" spans="1:26" ht="31.5" customHeight="1">
      <c r="A226" s="735"/>
      <c r="B226" s="735"/>
      <c r="C226" s="735"/>
      <c r="D226" s="735"/>
      <c r="E226" s="735"/>
      <c r="F226" s="735"/>
      <c r="G226" s="735"/>
      <c r="H226" s="735"/>
      <c r="I226" s="735"/>
      <c r="J226" s="735"/>
      <c r="K226" s="735"/>
      <c r="L226" s="735"/>
      <c r="M226" s="735"/>
      <c r="N226" s="735"/>
      <c r="O226" s="735"/>
      <c r="P226" s="735"/>
      <c r="Q226" s="735"/>
      <c r="R226" s="735"/>
      <c r="S226" s="735"/>
      <c r="T226" s="735"/>
      <c r="U226" s="735"/>
      <c r="V226" s="735"/>
      <c r="W226" s="735"/>
      <c r="X226" s="735"/>
      <c r="Y226" s="735"/>
      <c r="Z226" s="701"/>
    </row>
    <row r="227" spans="1:26" ht="15" customHeight="1">
      <c r="A227" s="735"/>
      <c r="B227" s="735"/>
      <c r="C227" s="748"/>
      <c r="D227" s="748"/>
      <c r="E227" s="748"/>
      <c r="F227" s="748"/>
      <c r="G227" s="749"/>
      <c r="H227" s="749"/>
      <c r="I227" s="735"/>
      <c r="J227" s="735"/>
      <c r="K227" s="735"/>
      <c r="L227" s="735"/>
      <c r="M227" s="735"/>
      <c r="N227" s="735"/>
      <c r="O227" s="735"/>
      <c r="P227" s="735"/>
      <c r="Q227" s="735"/>
      <c r="R227" s="735"/>
      <c r="S227" s="735"/>
      <c r="T227" s="735"/>
      <c r="U227" s="735"/>
      <c r="V227" s="735"/>
      <c r="W227" s="735"/>
      <c r="X227" s="735"/>
      <c r="Y227" s="735"/>
      <c r="Z227" s="701"/>
    </row>
    <row r="228" spans="2:26" ht="9" customHeight="1">
      <c r="B228" s="740" t="s">
        <v>66</v>
      </c>
      <c r="C228" s="740"/>
      <c r="D228" s="740" t="s">
        <v>67</v>
      </c>
      <c r="E228" s="740" t="s">
        <v>68</v>
      </c>
      <c r="F228" s="740" t="s">
        <v>69</v>
      </c>
      <c r="G228" s="740"/>
      <c r="H228" s="740" t="s">
        <v>223</v>
      </c>
      <c r="I228" s="740"/>
      <c r="J228" s="740" t="s">
        <v>224</v>
      </c>
      <c r="K228" s="740"/>
      <c r="L228" s="740"/>
      <c r="M228" s="740"/>
      <c r="N228" s="740"/>
      <c r="O228" s="740"/>
      <c r="P228" s="740"/>
      <c r="Q228" s="740"/>
      <c r="R228" s="740"/>
      <c r="S228" s="740"/>
      <c r="T228" s="740"/>
      <c r="U228" s="740"/>
      <c r="V228" s="740"/>
      <c r="W228" s="740"/>
      <c r="X228" s="740"/>
      <c r="Z228" s="701"/>
    </row>
    <row r="229" spans="2:26" ht="12.75" customHeight="1">
      <c r="B229" s="740"/>
      <c r="C229" s="740"/>
      <c r="D229" s="740"/>
      <c r="E229" s="740"/>
      <c r="F229" s="740"/>
      <c r="G229" s="740"/>
      <c r="H229" s="740"/>
      <c r="I229" s="740"/>
      <c r="J229" s="740" t="s">
        <v>225</v>
      </c>
      <c r="K229" s="740" t="s">
        <v>226</v>
      </c>
      <c r="L229" s="740"/>
      <c r="M229" s="740"/>
      <c r="N229" s="740"/>
      <c r="O229" s="740"/>
      <c r="P229" s="740"/>
      <c r="Q229" s="740"/>
      <c r="R229" s="740"/>
      <c r="S229" s="740" t="s">
        <v>227</v>
      </c>
      <c r="T229" s="740" t="s">
        <v>226</v>
      </c>
      <c r="U229" s="740"/>
      <c r="V229" s="740"/>
      <c r="W229" s="740"/>
      <c r="X229" s="740"/>
      <c r="Z229" s="701"/>
    </row>
    <row r="230" spans="2:26" ht="2.25" customHeight="1">
      <c r="B230" s="740"/>
      <c r="C230" s="740"/>
      <c r="D230" s="740"/>
      <c r="E230" s="740"/>
      <c r="F230" s="740"/>
      <c r="G230" s="740"/>
      <c r="H230" s="740"/>
      <c r="I230" s="740"/>
      <c r="J230" s="740"/>
      <c r="K230" s="740"/>
      <c r="L230" s="740"/>
      <c r="M230" s="740"/>
      <c r="N230" s="740"/>
      <c r="O230" s="740"/>
      <c r="P230" s="740"/>
      <c r="Q230" s="740"/>
      <c r="R230" s="740"/>
      <c r="S230" s="740"/>
      <c r="T230" s="740" t="s">
        <v>228</v>
      </c>
      <c r="U230" s="740" t="s">
        <v>229</v>
      </c>
      <c r="V230" s="740"/>
      <c r="W230" s="740" t="s">
        <v>230</v>
      </c>
      <c r="X230" s="740"/>
      <c r="Z230" s="701"/>
    </row>
    <row r="231" spans="2:26" ht="6" customHeight="1">
      <c r="B231" s="740"/>
      <c r="C231" s="740"/>
      <c r="D231" s="740"/>
      <c r="E231" s="740"/>
      <c r="F231" s="740"/>
      <c r="G231" s="740"/>
      <c r="H231" s="740"/>
      <c r="I231" s="740"/>
      <c r="J231" s="740"/>
      <c r="K231" s="740" t="s">
        <v>231</v>
      </c>
      <c r="L231" s="740" t="s">
        <v>226</v>
      </c>
      <c r="M231" s="740"/>
      <c r="N231" s="740" t="s">
        <v>232</v>
      </c>
      <c r="O231" s="740" t="s">
        <v>233</v>
      </c>
      <c r="P231" s="740" t="s">
        <v>234</v>
      </c>
      <c r="Q231" s="740" t="s">
        <v>235</v>
      </c>
      <c r="R231" s="740" t="s">
        <v>236</v>
      </c>
      <c r="S231" s="740"/>
      <c r="T231" s="740"/>
      <c r="U231" s="740"/>
      <c r="V231" s="740"/>
      <c r="W231" s="740"/>
      <c r="X231" s="740"/>
      <c r="Z231" s="701"/>
    </row>
    <row r="232" spans="2:26" ht="2.25" customHeight="1">
      <c r="B232" s="740"/>
      <c r="C232" s="740"/>
      <c r="D232" s="740"/>
      <c r="E232" s="740"/>
      <c r="F232" s="740"/>
      <c r="G232" s="740"/>
      <c r="H232" s="740"/>
      <c r="I232" s="740"/>
      <c r="J232" s="740"/>
      <c r="K232" s="740"/>
      <c r="L232" s="740"/>
      <c r="M232" s="740"/>
      <c r="N232" s="740"/>
      <c r="O232" s="740"/>
      <c r="P232" s="740"/>
      <c r="Q232" s="740"/>
      <c r="R232" s="740"/>
      <c r="S232" s="740"/>
      <c r="T232" s="740"/>
      <c r="U232" s="740" t="s">
        <v>237</v>
      </c>
      <c r="V232" s="740"/>
      <c r="W232" s="740"/>
      <c r="X232" s="740"/>
      <c r="Z232" s="701"/>
    </row>
    <row r="233" spans="2:26" ht="44.25" customHeight="1">
      <c r="B233" s="740"/>
      <c r="C233" s="740"/>
      <c r="D233" s="740"/>
      <c r="E233" s="740"/>
      <c r="F233" s="740"/>
      <c r="G233" s="740"/>
      <c r="H233" s="740"/>
      <c r="I233" s="740"/>
      <c r="J233" s="740"/>
      <c r="K233" s="740"/>
      <c r="L233" s="702" t="s">
        <v>238</v>
      </c>
      <c r="M233" s="702" t="s">
        <v>239</v>
      </c>
      <c r="N233" s="740"/>
      <c r="O233" s="740"/>
      <c r="P233" s="740"/>
      <c r="Q233" s="740"/>
      <c r="R233" s="740"/>
      <c r="S233" s="740"/>
      <c r="T233" s="740"/>
      <c r="U233" s="740"/>
      <c r="V233" s="740"/>
      <c r="W233" s="740"/>
      <c r="X233" s="740"/>
      <c r="Z233" s="701"/>
    </row>
    <row r="234" spans="2:26" ht="9" customHeight="1">
      <c r="B234" s="742">
        <v>1</v>
      </c>
      <c r="C234" s="742"/>
      <c r="D234" s="703">
        <v>2</v>
      </c>
      <c r="E234" s="703">
        <v>3</v>
      </c>
      <c r="F234" s="742">
        <v>4</v>
      </c>
      <c r="G234" s="742"/>
      <c r="H234" s="742">
        <v>5</v>
      </c>
      <c r="I234" s="742"/>
      <c r="J234" s="703">
        <v>6</v>
      </c>
      <c r="K234" s="703">
        <v>7</v>
      </c>
      <c r="L234" s="703">
        <v>8</v>
      </c>
      <c r="M234" s="703">
        <v>9</v>
      </c>
      <c r="N234" s="703">
        <v>10</v>
      </c>
      <c r="O234" s="703">
        <v>11</v>
      </c>
      <c r="P234" s="703">
        <v>12</v>
      </c>
      <c r="Q234" s="703">
        <v>13</v>
      </c>
      <c r="R234" s="703">
        <v>14</v>
      </c>
      <c r="S234" s="703">
        <v>15</v>
      </c>
      <c r="T234" s="703">
        <v>16</v>
      </c>
      <c r="U234" s="742">
        <v>17</v>
      </c>
      <c r="V234" s="742"/>
      <c r="W234" s="742">
        <v>18</v>
      </c>
      <c r="X234" s="742"/>
      <c r="Z234" s="701"/>
    </row>
    <row r="235" spans="2:26" ht="15" customHeight="1">
      <c r="B235" s="740"/>
      <c r="C235" s="740"/>
      <c r="D235" s="702"/>
      <c r="E235" s="702">
        <v>4170</v>
      </c>
      <c r="F235" s="747" t="s">
        <v>427</v>
      </c>
      <c r="G235" s="747"/>
      <c r="H235" s="746">
        <v>300</v>
      </c>
      <c r="I235" s="746"/>
      <c r="J235" s="704">
        <v>300</v>
      </c>
      <c r="K235" s="704">
        <v>300</v>
      </c>
      <c r="L235" s="704">
        <v>300</v>
      </c>
      <c r="M235" s="704">
        <v>0</v>
      </c>
      <c r="N235" s="704">
        <v>0</v>
      </c>
      <c r="O235" s="704">
        <v>0</v>
      </c>
      <c r="P235" s="704">
        <v>0</v>
      </c>
      <c r="Q235" s="704">
        <v>0</v>
      </c>
      <c r="R235" s="704">
        <v>0</v>
      </c>
      <c r="S235" s="704">
        <v>0</v>
      </c>
      <c r="T235" s="704">
        <v>0</v>
      </c>
      <c r="U235" s="746">
        <v>0</v>
      </c>
      <c r="V235" s="746"/>
      <c r="W235" s="746">
        <v>0</v>
      </c>
      <c r="X235" s="746"/>
      <c r="Z235" s="701"/>
    </row>
    <row r="236" spans="2:26" ht="15" customHeight="1">
      <c r="B236" s="740"/>
      <c r="C236" s="740"/>
      <c r="D236" s="702"/>
      <c r="E236" s="702">
        <v>4210</v>
      </c>
      <c r="F236" s="747" t="s">
        <v>712</v>
      </c>
      <c r="G236" s="747"/>
      <c r="H236" s="746">
        <v>24002</v>
      </c>
      <c r="I236" s="746"/>
      <c r="J236" s="704">
        <v>24002</v>
      </c>
      <c r="K236" s="704">
        <v>24002</v>
      </c>
      <c r="L236" s="704">
        <v>0</v>
      </c>
      <c r="M236" s="704">
        <v>24002</v>
      </c>
      <c r="N236" s="704">
        <v>0</v>
      </c>
      <c r="O236" s="704">
        <v>0</v>
      </c>
      <c r="P236" s="704">
        <v>0</v>
      </c>
      <c r="Q236" s="704">
        <v>0</v>
      </c>
      <c r="R236" s="704">
        <v>0</v>
      </c>
      <c r="S236" s="704">
        <v>0</v>
      </c>
      <c r="T236" s="704">
        <v>0</v>
      </c>
      <c r="U236" s="746">
        <v>0</v>
      </c>
      <c r="V236" s="746"/>
      <c r="W236" s="746">
        <v>0</v>
      </c>
      <c r="X236" s="746"/>
      <c r="Z236" s="701"/>
    </row>
    <row r="237" spans="2:26" ht="19.5" customHeight="1">
      <c r="B237" s="740"/>
      <c r="C237" s="740"/>
      <c r="D237" s="702"/>
      <c r="E237" s="702">
        <v>4240</v>
      </c>
      <c r="F237" s="747" t="s">
        <v>731</v>
      </c>
      <c r="G237" s="747"/>
      <c r="H237" s="746">
        <v>2200</v>
      </c>
      <c r="I237" s="746"/>
      <c r="J237" s="704">
        <v>2200</v>
      </c>
      <c r="K237" s="704">
        <v>2200</v>
      </c>
      <c r="L237" s="704">
        <v>0</v>
      </c>
      <c r="M237" s="704">
        <v>2200</v>
      </c>
      <c r="N237" s="704">
        <v>0</v>
      </c>
      <c r="O237" s="704">
        <v>0</v>
      </c>
      <c r="P237" s="704">
        <v>0</v>
      </c>
      <c r="Q237" s="704">
        <v>0</v>
      </c>
      <c r="R237" s="704">
        <v>0</v>
      </c>
      <c r="S237" s="704">
        <v>0</v>
      </c>
      <c r="T237" s="704">
        <v>0</v>
      </c>
      <c r="U237" s="746">
        <v>0</v>
      </c>
      <c r="V237" s="746"/>
      <c r="W237" s="746">
        <v>0</v>
      </c>
      <c r="X237" s="746"/>
      <c r="Z237" s="701"/>
    </row>
    <row r="238" spans="2:26" ht="15" customHeight="1">
      <c r="B238" s="740"/>
      <c r="C238" s="740"/>
      <c r="D238" s="702"/>
      <c r="E238" s="702">
        <v>4260</v>
      </c>
      <c r="F238" s="747" t="s">
        <v>431</v>
      </c>
      <c r="G238" s="747"/>
      <c r="H238" s="746">
        <v>5512</v>
      </c>
      <c r="I238" s="746"/>
      <c r="J238" s="704">
        <v>5512</v>
      </c>
      <c r="K238" s="704">
        <v>5512</v>
      </c>
      <c r="L238" s="704">
        <v>0</v>
      </c>
      <c r="M238" s="704">
        <v>5512</v>
      </c>
      <c r="N238" s="704">
        <v>0</v>
      </c>
      <c r="O238" s="704">
        <v>0</v>
      </c>
      <c r="P238" s="704">
        <v>0</v>
      </c>
      <c r="Q238" s="704">
        <v>0</v>
      </c>
      <c r="R238" s="704">
        <v>0</v>
      </c>
      <c r="S238" s="704">
        <v>0</v>
      </c>
      <c r="T238" s="704">
        <v>0</v>
      </c>
      <c r="U238" s="746">
        <v>0</v>
      </c>
      <c r="V238" s="746"/>
      <c r="W238" s="746">
        <v>0</v>
      </c>
      <c r="X238" s="746"/>
      <c r="Z238" s="701"/>
    </row>
    <row r="239" spans="2:26" ht="15" customHeight="1">
      <c r="B239" s="740"/>
      <c r="C239" s="740"/>
      <c r="D239" s="702"/>
      <c r="E239" s="702">
        <v>4280</v>
      </c>
      <c r="F239" s="747" t="s">
        <v>435</v>
      </c>
      <c r="G239" s="747"/>
      <c r="H239" s="746">
        <v>297</v>
      </c>
      <c r="I239" s="746"/>
      <c r="J239" s="704">
        <v>297</v>
      </c>
      <c r="K239" s="704">
        <v>297</v>
      </c>
      <c r="L239" s="704">
        <v>0</v>
      </c>
      <c r="M239" s="704">
        <v>297</v>
      </c>
      <c r="N239" s="704">
        <v>0</v>
      </c>
      <c r="O239" s="704">
        <v>0</v>
      </c>
      <c r="P239" s="704">
        <v>0</v>
      </c>
      <c r="Q239" s="704">
        <v>0</v>
      </c>
      <c r="R239" s="704">
        <v>0</v>
      </c>
      <c r="S239" s="704">
        <v>0</v>
      </c>
      <c r="T239" s="704">
        <v>0</v>
      </c>
      <c r="U239" s="746">
        <v>0</v>
      </c>
      <c r="V239" s="746"/>
      <c r="W239" s="746">
        <v>0</v>
      </c>
      <c r="X239" s="746"/>
      <c r="Z239" s="701"/>
    </row>
    <row r="240" spans="2:26" ht="15" customHeight="1">
      <c r="B240" s="740"/>
      <c r="C240" s="740"/>
      <c r="D240" s="702"/>
      <c r="E240" s="702">
        <v>4300</v>
      </c>
      <c r="F240" s="747" t="s">
        <v>437</v>
      </c>
      <c r="G240" s="747"/>
      <c r="H240" s="746">
        <v>5368</v>
      </c>
      <c r="I240" s="746"/>
      <c r="J240" s="704">
        <v>5368</v>
      </c>
      <c r="K240" s="704">
        <v>5368</v>
      </c>
      <c r="L240" s="704">
        <v>0</v>
      </c>
      <c r="M240" s="704">
        <v>5368</v>
      </c>
      <c r="N240" s="704">
        <v>0</v>
      </c>
      <c r="O240" s="704">
        <v>0</v>
      </c>
      <c r="P240" s="704">
        <v>0</v>
      </c>
      <c r="Q240" s="704">
        <v>0</v>
      </c>
      <c r="R240" s="704">
        <v>0</v>
      </c>
      <c r="S240" s="704">
        <v>0</v>
      </c>
      <c r="T240" s="704">
        <v>0</v>
      </c>
      <c r="U240" s="746">
        <v>0</v>
      </c>
      <c r="V240" s="746"/>
      <c r="W240" s="746">
        <v>0</v>
      </c>
      <c r="X240" s="746"/>
      <c r="Z240" s="701"/>
    </row>
    <row r="241" spans="2:26" ht="15" customHeight="1">
      <c r="B241" s="740"/>
      <c r="C241" s="740"/>
      <c r="D241" s="702"/>
      <c r="E241" s="702">
        <v>4350</v>
      </c>
      <c r="F241" s="747" t="s">
        <v>720</v>
      </c>
      <c r="G241" s="747"/>
      <c r="H241" s="746">
        <v>515</v>
      </c>
      <c r="I241" s="746"/>
      <c r="J241" s="704">
        <v>515</v>
      </c>
      <c r="K241" s="704">
        <v>515</v>
      </c>
      <c r="L241" s="704">
        <v>0</v>
      </c>
      <c r="M241" s="704">
        <v>515</v>
      </c>
      <c r="N241" s="704">
        <v>0</v>
      </c>
      <c r="O241" s="704">
        <v>0</v>
      </c>
      <c r="P241" s="704">
        <v>0</v>
      </c>
      <c r="Q241" s="704">
        <v>0</v>
      </c>
      <c r="R241" s="704">
        <v>0</v>
      </c>
      <c r="S241" s="704">
        <v>0</v>
      </c>
      <c r="T241" s="704">
        <v>0</v>
      </c>
      <c r="U241" s="746">
        <v>0</v>
      </c>
      <c r="V241" s="746"/>
      <c r="W241" s="746">
        <v>0</v>
      </c>
      <c r="X241" s="746"/>
      <c r="Z241" s="701"/>
    </row>
    <row r="242" spans="2:26" ht="26.25" customHeight="1">
      <c r="B242" s="740"/>
      <c r="C242" s="740"/>
      <c r="D242" s="702"/>
      <c r="E242" s="702">
        <v>4370</v>
      </c>
      <c r="F242" s="747" t="s">
        <v>723</v>
      </c>
      <c r="G242" s="747"/>
      <c r="H242" s="746">
        <v>904</v>
      </c>
      <c r="I242" s="746"/>
      <c r="J242" s="704">
        <v>904</v>
      </c>
      <c r="K242" s="704">
        <v>904</v>
      </c>
      <c r="L242" s="704">
        <v>0</v>
      </c>
      <c r="M242" s="704">
        <v>904</v>
      </c>
      <c r="N242" s="704">
        <v>0</v>
      </c>
      <c r="O242" s="704">
        <v>0</v>
      </c>
      <c r="P242" s="704">
        <v>0</v>
      </c>
      <c r="Q242" s="704">
        <v>0</v>
      </c>
      <c r="R242" s="704">
        <v>0</v>
      </c>
      <c r="S242" s="704">
        <v>0</v>
      </c>
      <c r="T242" s="704">
        <v>0</v>
      </c>
      <c r="U242" s="746">
        <v>0</v>
      </c>
      <c r="V242" s="746"/>
      <c r="W242" s="746">
        <v>0</v>
      </c>
      <c r="X242" s="746"/>
      <c r="Z242" s="701"/>
    </row>
    <row r="243" spans="2:26" ht="15" customHeight="1">
      <c r="B243" s="740"/>
      <c r="C243" s="740"/>
      <c r="D243" s="702"/>
      <c r="E243" s="702">
        <v>4410</v>
      </c>
      <c r="F243" s="747" t="s">
        <v>445</v>
      </c>
      <c r="G243" s="747"/>
      <c r="H243" s="746">
        <v>475</v>
      </c>
      <c r="I243" s="746"/>
      <c r="J243" s="704">
        <v>475</v>
      </c>
      <c r="K243" s="704">
        <v>475</v>
      </c>
      <c r="L243" s="704">
        <v>0</v>
      </c>
      <c r="M243" s="704">
        <v>475</v>
      </c>
      <c r="N243" s="704">
        <v>0</v>
      </c>
      <c r="O243" s="704">
        <v>0</v>
      </c>
      <c r="P243" s="704">
        <v>0</v>
      </c>
      <c r="Q243" s="704">
        <v>0</v>
      </c>
      <c r="R243" s="704">
        <v>0</v>
      </c>
      <c r="S243" s="704">
        <v>0</v>
      </c>
      <c r="T243" s="704">
        <v>0</v>
      </c>
      <c r="U243" s="746">
        <v>0</v>
      </c>
      <c r="V243" s="746"/>
      <c r="W243" s="746">
        <v>0</v>
      </c>
      <c r="X243" s="746"/>
      <c r="Z243" s="701"/>
    </row>
    <row r="244" spans="2:26" ht="15" customHeight="1">
      <c r="B244" s="740"/>
      <c r="C244" s="740"/>
      <c r="D244" s="702"/>
      <c r="E244" s="702">
        <v>4430</v>
      </c>
      <c r="F244" s="747" t="s">
        <v>447</v>
      </c>
      <c r="G244" s="747"/>
      <c r="H244" s="746">
        <v>870</v>
      </c>
      <c r="I244" s="746"/>
      <c r="J244" s="704">
        <v>870</v>
      </c>
      <c r="K244" s="704">
        <v>870</v>
      </c>
      <c r="L244" s="704">
        <v>0</v>
      </c>
      <c r="M244" s="704">
        <v>870</v>
      </c>
      <c r="N244" s="704">
        <v>0</v>
      </c>
      <c r="O244" s="704">
        <v>0</v>
      </c>
      <c r="P244" s="704">
        <v>0</v>
      </c>
      <c r="Q244" s="704">
        <v>0</v>
      </c>
      <c r="R244" s="704">
        <v>0</v>
      </c>
      <c r="S244" s="704">
        <v>0</v>
      </c>
      <c r="T244" s="704">
        <v>0</v>
      </c>
      <c r="U244" s="746">
        <v>0</v>
      </c>
      <c r="V244" s="746"/>
      <c r="W244" s="746">
        <v>0</v>
      </c>
      <c r="X244" s="746"/>
      <c r="Z244" s="701"/>
    </row>
    <row r="245" spans="2:26" ht="19.5" customHeight="1">
      <c r="B245" s="740"/>
      <c r="C245" s="740"/>
      <c r="D245" s="702"/>
      <c r="E245" s="702">
        <v>4440</v>
      </c>
      <c r="F245" s="747" t="s">
        <v>449</v>
      </c>
      <c r="G245" s="747"/>
      <c r="H245" s="746">
        <v>13654</v>
      </c>
      <c r="I245" s="746"/>
      <c r="J245" s="704">
        <v>13654</v>
      </c>
      <c r="K245" s="704">
        <v>13654</v>
      </c>
      <c r="L245" s="704">
        <v>0</v>
      </c>
      <c r="M245" s="704">
        <v>13654</v>
      </c>
      <c r="N245" s="704">
        <v>0</v>
      </c>
      <c r="O245" s="704">
        <v>0</v>
      </c>
      <c r="P245" s="704">
        <v>0</v>
      </c>
      <c r="Q245" s="704">
        <v>0</v>
      </c>
      <c r="R245" s="704">
        <v>0</v>
      </c>
      <c r="S245" s="704">
        <v>0</v>
      </c>
      <c r="T245" s="704">
        <v>0</v>
      </c>
      <c r="U245" s="746">
        <v>0</v>
      </c>
      <c r="V245" s="746"/>
      <c r="W245" s="746">
        <v>0</v>
      </c>
      <c r="X245" s="746"/>
      <c r="Z245" s="701"/>
    </row>
    <row r="246" spans="2:26" ht="15" customHeight="1">
      <c r="B246" s="740"/>
      <c r="C246" s="740"/>
      <c r="D246" s="702">
        <v>80104</v>
      </c>
      <c r="E246" s="702"/>
      <c r="F246" s="747" t="s">
        <v>183</v>
      </c>
      <c r="G246" s="747"/>
      <c r="H246" s="746">
        <v>386298</v>
      </c>
      <c r="I246" s="746"/>
      <c r="J246" s="704">
        <v>386298</v>
      </c>
      <c r="K246" s="704">
        <v>16298</v>
      </c>
      <c r="L246" s="704">
        <v>0</v>
      </c>
      <c r="M246" s="704">
        <v>16298</v>
      </c>
      <c r="N246" s="704">
        <v>370000</v>
      </c>
      <c r="O246" s="704">
        <v>0</v>
      </c>
      <c r="P246" s="704">
        <v>0</v>
      </c>
      <c r="Q246" s="704">
        <v>0</v>
      </c>
      <c r="R246" s="704">
        <v>0</v>
      </c>
      <c r="S246" s="704">
        <v>0</v>
      </c>
      <c r="T246" s="704">
        <v>0</v>
      </c>
      <c r="U246" s="746">
        <v>0</v>
      </c>
      <c r="V246" s="746"/>
      <c r="W246" s="746">
        <v>0</v>
      </c>
      <c r="X246" s="746"/>
      <c r="Z246" s="701"/>
    </row>
    <row r="247" spans="2:26" ht="33" customHeight="1">
      <c r="B247" s="740"/>
      <c r="C247" s="740"/>
      <c r="D247" s="702"/>
      <c r="E247" s="702">
        <v>2310</v>
      </c>
      <c r="F247" s="747" t="s">
        <v>711</v>
      </c>
      <c r="G247" s="747"/>
      <c r="H247" s="746">
        <v>190000</v>
      </c>
      <c r="I247" s="746"/>
      <c r="J247" s="704">
        <v>190000</v>
      </c>
      <c r="K247" s="704">
        <v>0</v>
      </c>
      <c r="L247" s="704">
        <v>0</v>
      </c>
      <c r="M247" s="704">
        <v>0</v>
      </c>
      <c r="N247" s="704">
        <v>190000</v>
      </c>
      <c r="O247" s="704">
        <v>0</v>
      </c>
      <c r="P247" s="704">
        <v>0</v>
      </c>
      <c r="Q247" s="704">
        <v>0</v>
      </c>
      <c r="R247" s="704">
        <v>0</v>
      </c>
      <c r="S247" s="704">
        <v>0</v>
      </c>
      <c r="T247" s="704">
        <v>0</v>
      </c>
      <c r="U247" s="746">
        <v>0</v>
      </c>
      <c r="V247" s="746"/>
      <c r="W247" s="746">
        <v>0</v>
      </c>
      <c r="X247" s="746"/>
      <c r="Z247" s="701"/>
    </row>
    <row r="248" spans="2:26" ht="19.5" customHeight="1">
      <c r="B248" s="740"/>
      <c r="C248" s="740"/>
      <c r="D248" s="702"/>
      <c r="E248" s="702">
        <v>2540</v>
      </c>
      <c r="F248" s="747" t="s">
        <v>733</v>
      </c>
      <c r="G248" s="747"/>
      <c r="H248" s="746">
        <v>180000</v>
      </c>
      <c r="I248" s="746"/>
      <c r="J248" s="704">
        <v>180000</v>
      </c>
      <c r="K248" s="704">
        <v>0</v>
      </c>
      <c r="L248" s="704">
        <v>0</v>
      </c>
      <c r="M248" s="704">
        <v>0</v>
      </c>
      <c r="N248" s="704">
        <v>180000</v>
      </c>
      <c r="O248" s="704">
        <v>0</v>
      </c>
      <c r="P248" s="704">
        <v>0</v>
      </c>
      <c r="Q248" s="704">
        <v>0</v>
      </c>
      <c r="R248" s="704">
        <v>0</v>
      </c>
      <c r="S248" s="704">
        <v>0</v>
      </c>
      <c r="T248" s="704">
        <v>0</v>
      </c>
      <c r="U248" s="746">
        <v>0</v>
      </c>
      <c r="V248" s="746"/>
      <c r="W248" s="746">
        <v>0</v>
      </c>
      <c r="X248" s="746"/>
      <c r="Z248" s="701"/>
    </row>
    <row r="249" spans="2:26" ht="19.5" customHeight="1">
      <c r="B249" s="740"/>
      <c r="C249" s="740"/>
      <c r="D249" s="702"/>
      <c r="E249" s="702">
        <v>4240</v>
      </c>
      <c r="F249" s="747" t="s">
        <v>731</v>
      </c>
      <c r="G249" s="747"/>
      <c r="H249" s="746">
        <v>4074</v>
      </c>
      <c r="I249" s="746"/>
      <c r="J249" s="704">
        <v>4074</v>
      </c>
      <c r="K249" s="704">
        <v>4074</v>
      </c>
      <c r="L249" s="704">
        <v>0</v>
      </c>
      <c r="M249" s="704">
        <v>4074</v>
      </c>
      <c r="N249" s="704">
        <v>0</v>
      </c>
      <c r="O249" s="704">
        <v>0</v>
      </c>
      <c r="P249" s="704">
        <v>0</v>
      </c>
      <c r="Q249" s="704">
        <v>0</v>
      </c>
      <c r="R249" s="704">
        <v>0</v>
      </c>
      <c r="S249" s="704">
        <v>0</v>
      </c>
      <c r="T249" s="704">
        <v>0</v>
      </c>
      <c r="U249" s="746">
        <v>0</v>
      </c>
      <c r="V249" s="746"/>
      <c r="W249" s="746">
        <v>0</v>
      </c>
      <c r="X249" s="746"/>
      <c r="Z249" s="701"/>
    </row>
    <row r="250" spans="2:26" ht="15" customHeight="1">
      <c r="B250" s="740"/>
      <c r="C250" s="740"/>
      <c r="D250" s="702"/>
      <c r="E250" s="702">
        <v>4410</v>
      </c>
      <c r="F250" s="747" t="s">
        <v>445</v>
      </c>
      <c r="G250" s="747"/>
      <c r="H250" s="746">
        <v>800</v>
      </c>
      <c r="I250" s="746"/>
      <c r="J250" s="704">
        <v>800</v>
      </c>
      <c r="K250" s="704">
        <v>800</v>
      </c>
      <c r="L250" s="704">
        <v>0</v>
      </c>
      <c r="M250" s="704">
        <v>800</v>
      </c>
      <c r="N250" s="704">
        <v>0</v>
      </c>
      <c r="O250" s="704">
        <v>0</v>
      </c>
      <c r="P250" s="704">
        <v>0</v>
      </c>
      <c r="Q250" s="704">
        <v>0</v>
      </c>
      <c r="R250" s="704">
        <v>0</v>
      </c>
      <c r="S250" s="704">
        <v>0</v>
      </c>
      <c r="T250" s="704">
        <v>0</v>
      </c>
      <c r="U250" s="746">
        <v>0</v>
      </c>
      <c r="V250" s="746"/>
      <c r="W250" s="746">
        <v>0</v>
      </c>
      <c r="X250" s="746"/>
      <c r="Z250" s="701"/>
    </row>
    <row r="251" spans="2:26" ht="19.5" customHeight="1">
      <c r="B251" s="740"/>
      <c r="C251" s="740"/>
      <c r="D251" s="702"/>
      <c r="E251" s="702">
        <v>4700</v>
      </c>
      <c r="F251" s="747" t="s">
        <v>724</v>
      </c>
      <c r="G251" s="747"/>
      <c r="H251" s="746">
        <v>11424</v>
      </c>
      <c r="I251" s="746"/>
      <c r="J251" s="704">
        <v>11424</v>
      </c>
      <c r="K251" s="704">
        <v>11424</v>
      </c>
      <c r="L251" s="704">
        <v>0</v>
      </c>
      <c r="M251" s="704">
        <v>11424</v>
      </c>
      <c r="N251" s="704">
        <v>0</v>
      </c>
      <c r="O251" s="704">
        <v>0</v>
      </c>
      <c r="P251" s="704">
        <v>0</v>
      </c>
      <c r="Q251" s="704">
        <v>0</v>
      </c>
      <c r="R251" s="704">
        <v>0</v>
      </c>
      <c r="S251" s="704">
        <v>0</v>
      </c>
      <c r="T251" s="704">
        <v>0</v>
      </c>
      <c r="U251" s="746">
        <v>0</v>
      </c>
      <c r="V251" s="746"/>
      <c r="W251" s="746">
        <v>0</v>
      </c>
      <c r="X251" s="746"/>
      <c r="Z251" s="701"/>
    </row>
    <row r="252" spans="2:26" ht="15" customHeight="1">
      <c r="B252" s="740"/>
      <c r="C252" s="740"/>
      <c r="D252" s="702">
        <v>80110</v>
      </c>
      <c r="E252" s="702"/>
      <c r="F252" s="747" t="s">
        <v>257</v>
      </c>
      <c r="G252" s="747"/>
      <c r="H252" s="746">
        <v>1419200</v>
      </c>
      <c r="I252" s="746"/>
      <c r="J252" s="704">
        <v>1419200</v>
      </c>
      <c r="K252" s="704">
        <v>1348355</v>
      </c>
      <c r="L252" s="704">
        <v>1131507</v>
      </c>
      <c r="M252" s="704">
        <v>216848</v>
      </c>
      <c r="N252" s="704">
        <v>0</v>
      </c>
      <c r="O252" s="704">
        <v>70845</v>
      </c>
      <c r="P252" s="704">
        <v>0</v>
      </c>
      <c r="Q252" s="704">
        <v>0</v>
      </c>
      <c r="R252" s="704">
        <v>0</v>
      </c>
      <c r="S252" s="704">
        <v>0</v>
      </c>
      <c r="T252" s="704">
        <v>0</v>
      </c>
      <c r="U252" s="746">
        <v>0</v>
      </c>
      <c r="V252" s="746"/>
      <c r="W252" s="746">
        <v>0</v>
      </c>
      <c r="X252" s="746"/>
      <c r="Z252" s="701"/>
    </row>
    <row r="253" spans="2:26" ht="15" customHeight="1">
      <c r="B253" s="740"/>
      <c r="C253" s="740"/>
      <c r="D253" s="702"/>
      <c r="E253" s="702">
        <v>3020</v>
      </c>
      <c r="F253" s="747" t="s">
        <v>415</v>
      </c>
      <c r="G253" s="747"/>
      <c r="H253" s="746">
        <v>70845</v>
      </c>
      <c r="I253" s="746"/>
      <c r="J253" s="704">
        <v>70845</v>
      </c>
      <c r="K253" s="704">
        <v>0</v>
      </c>
      <c r="L253" s="704">
        <v>0</v>
      </c>
      <c r="M253" s="704">
        <v>0</v>
      </c>
      <c r="N253" s="704">
        <v>0</v>
      </c>
      <c r="O253" s="704">
        <v>70845</v>
      </c>
      <c r="P253" s="704">
        <v>0</v>
      </c>
      <c r="Q253" s="704">
        <v>0</v>
      </c>
      <c r="R253" s="704">
        <v>0</v>
      </c>
      <c r="S253" s="704">
        <v>0</v>
      </c>
      <c r="T253" s="704">
        <v>0</v>
      </c>
      <c r="U253" s="746">
        <v>0</v>
      </c>
      <c r="V253" s="746"/>
      <c r="W253" s="746">
        <v>0</v>
      </c>
      <c r="X253" s="746"/>
      <c r="Z253" s="701"/>
    </row>
    <row r="254" spans="2:26" ht="15" customHeight="1">
      <c r="B254" s="740"/>
      <c r="C254" s="740"/>
      <c r="D254" s="702"/>
      <c r="E254" s="702">
        <v>4010</v>
      </c>
      <c r="F254" s="747" t="s">
        <v>417</v>
      </c>
      <c r="G254" s="747"/>
      <c r="H254" s="746">
        <v>867070</v>
      </c>
      <c r="I254" s="746"/>
      <c r="J254" s="704">
        <v>867070</v>
      </c>
      <c r="K254" s="704">
        <v>867070</v>
      </c>
      <c r="L254" s="704">
        <v>867070</v>
      </c>
      <c r="M254" s="704">
        <v>0</v>
      </c>
      <c r="N254" s="704">
        <v>0</v>
      </c>
      <c r="O254" s="704">
        <v>0</v>
      </c>
      <c r="P254" s="704">
        <v>0</v>
      </c>
      <c r="Q254" s="704">
        <v>0</v>
      </c>
      <c r="R254" s="704">
        <v>0</v>
      </c>
      <c r="S254" s="704">
        <v>0</v>
      </c>
      <c r="T254" s="704">
        <v>0</v>
      </c>
      <c r="U254" s="746">
        <v>0</v>
      </c>
      <c r="V254" s="746"/>
      <c r="W254" s="746">
        <v>0</v>
      </c>
      <c r="X254" s="746"/>
      <c r="Z254" s="701"/>
    </row>
    <row r="255" spans="2:26" ht="15" customHeight="1">
      <c r="B255" s="740"/>
      <c r="C255" s="740"/>
      <c r="D255" s="702"/>
      <c r="E255" s="702">
        <v>4040</v>
      </c>
      <c r="F255" s="747" t="s">
        <v>419</v>
      </c>
      <c r="G255" s="747"/>
      <c r="H255" s="746">
        <v>65222</v>
      </c>
      <c r="I255" s="746"/>
      <c r="J255" s="704">
        <v>65222</v>
      </c>
      <c r="K255" s="704">
        <v>65222</v>
      </c>
      <c r="L255" s="704">
        <v>65222</v>
      </c>
      <c r="M255" s="704">
        <v>0</v>
      </c>
      <c r="N255" s="704">
        <v>0</v>
      </c>
      <c r="O255" s="704">
        <v>0</v>
      </c>
      <c r="P255" s="704">
        <v>0</v>
      </c>
      <c r="Q255" s="704">
        <v>0</v>
      </c>
      <c r="R255" s="704">
        <v>0</v>
      </c>
      <c r="S255" s="704">
        <v>0</v>
      </c>
      <c r="T255" s="704">
        <v>0</v>
      </c>
      <c r="U255" s="746">
        <v>0</v>
      </c>
      <c r="V255" s="746"/>
      <c r="W255" s="746">
        <v>0</v>
      </c>
      <c r="X255" s="746"/>
      <c r="Z255" s="701"/>
    </row>
    <row r="256" spans="2:26" ht="15" customHeight="1">
      <c r="B256" s="740"/>
      <c r="C256" s="740"/>
      <c r="D256" s="702"/>
      <c r="E256" s="702">
        <v>4110</v>
      </c>
      <c r="F256" s="747" t="s">
        <v>421</v>
      </c>
      <c r="G256" s="747"/>
      <c r="H256" s="746">
        <v>171481</v>
      </c>
      <c r="I256" s="746"/>
      <c r="J256" s="704">
        <v>171481</v>
      </c>
      <c r="K256" s="704">
        <v>171481</v>
      </c>
      <c r="L256" s="704">
        <v>171481</v>
      </c>
      <c r="M256" s="704">
        <v>0</v>
      </c>
      <c r="N256" s="704">
        <v>0</v>
      </c>
      <c r="O256" s="704">
        <v>0</v>
      </c>
      <c r="P256" s="704">
        <v>0</v>
      </c>
      <c r="Q256" s="704">
        <v>0</v>
      </c>
      <c r="R256" s="704">
        <v>0</v>
      </c>
      <c r="S256" s="704">
        <v>0</v>
      </c>
      <c r="T256" s="704">
        <v>0</v>
      </c>
      <c r="U256" s="746">
        <v>0</v>
      </c>
      <c r="V256" s="746"/>
      <c r="W256" s="746">
        <v>0</v>
      </c>
      <c r="X256" s="746"/>
      <c r="Z256" s="701"/>
    </row>
    <row r="257" spans="2:26" ht="15" customHeight="1">
      <c r="B257" s="740"/>
      <c r="C257" s="740"/>
      <c r="D257" s="702"/>
      <c r="E257" s="702">
        <v>4120</v>
      </c>
      <c r="F257" s="747" t="s">
        <v>423</v>
      </c>
      <c r="G257" s="747"/>
      <c r="H257" s="746">
        <v>24312</v>
      </c>
      <c r="I257" s="746"/>
      <c r="J257" s="704">
        <v>24312</v>
      </c>
      <c r="K257" s="704">
        <v>24312</v>
      </c>
      <c r="L257" s="704">
        <v>24312</v>
      </c>
      <c r="M257" s="704">
        <v>0</v>
      </c>
      <c r="N257" s="704">
        <v>0</v>
      </c>
      <c r="O257" s="704">
        <v>0</v>
      </c>
      <c r="P257" s="704">
        <v>0</v>
      </c>
      <c r="Q257" s="704">
        <v>0</v>
      </c>
      <c r="R257" s="704">
        <v>0</v>
      </c>
      <c r="S257" s="704">
        <v>0</v>
      </c>
      <c r="T257" s="704">
        <v>0</v>
      </c>
      <c r="U257" s="746">
        <v>0</v>
      </c>
      <c r="V257" s="746"/>
      <c r="W257" s="746">
        <v>0</v>
      </c>
      <c r="X257" s="746"/>
      <c r="Z257" s="701"/>
    </row>
    <row r="258" spans="2:26" ht="15" customHeight="1">
      <c r="B258" s="740"/>
      <c r="C258" s="740"/>
      <c r="D258" s="702"/>
      <c r="E258" s="702">
        <v>4170</v>
      </c>
      <c r="F258" s="747" t="s">
        <v>427</v>
      </c>
      <c r="G258" s="747"/>
      <c r="H258" s="746">
        <v>3422</v>
      </c>
      <c r="I258" s="746"/>
      <c r="J258" s="704">
        <v>3422</v>
      </c>
      <c r="K258" s="704">
        <v>3422</v>
      </c>
      <c r="L258" s="704">
        <v>3422</v>
      </c>
      <c r="M258" s="704">
        <v>0</v>
      </c>
      <c r="N258" s="704">
        <v>0</v>
      </c>
      <c r="O258" s="704">
        <v>0</v>
      </c>
      <c r="P258" s="704">
        <v>0</v>
      </c>
      <c r="Q258" s="704">
        <v>0</v>
      </c>
      <c r="R258" s="704">
        <v>0</v>
      </c>
      <c r="S258" s="704">
        <v>0</v>
      </c>
      <c r="T258" s="704">
        <v>0</v>
      </c>
      <c r="U258" s="746">
        <v>0</v>
      </c>
      <c r="V258" s="746"/>
      <c r="W258" s="746">
        <v>0</v>
      </c>
      <c r="X258" s="746"/>
      <c r="Z258" s="701"/>
    </row>
    <row r="259" spans="2:26" ht="15" customHeight="1">
      <c r="B259" s="740"/>
      <c r="C259" s="740"/>
      <c r="D259" s="702"/>
      <c r="E259" s="702">
        <v>4210</v>
      </c>
      <c r="F259" s="747" t="s">
        <v>712</v>
      </c>
      <c r="G259" s="747"/>
      <c r="H259" s="746">
        <v>120069</v>
      </c>
      <c r="I259" s="746"/>
      <c r="J259" s="704">
        <v>120069</v>
      </c>
      <c r="K259" s="704">
        <v>120069</v>
      </c>
      <c r="L259" s="704">
        <v>0</v>
      </c>
      <c r="M259" s="704">
        <v>120069</v>
      </c>
      <c r="N259" s="704">
        <v>0</v>
      </c>
      <c r="O259" s="704">
        <v>0</v>
      </c>
      <c r="P259" s="704">
        <v>0</v>
      </c>
      <c r="Q259" s="704">
        <v>0</v>
      </c>
      <c r="R259" s="704">
        <v>0</v>
      </c>
      <c r="S259" s="704">
        <v>0</v>
      </c>
      <c r="T259" s="704">
        <v>0</v>
      </c>
      <c r="U259" s="746">
        <v>0</v>
      </c>
      <c r="V259" s="746"/>
      <c r="W259" s="746">
        <v>0</v>
      </c>
      <c r="X259" s="746"/>
      <c r="Z259" s="701"/>
    </row>
    <row r="260" spans="2:26" ht="19.5" customHeight="1">
      <c r="B260" s="740"/>
      <c r="C260" s="740"/>
      <c r="D260" s="702"/>
      <c r="E260" s="702">
        <v>4240</v>
      </c>
      <c r="F260" s="747" t="s">
        <v>731</v>
      </c>
      <c r="G260" s="747"/>
      <c r="H260" s="746">
        <v>3310</v>
      </c>
      <c r="I260" s="746"/>
      <c r="J260" s="704">
        <v>3310</v>
      </c>
      <c r="K260" s="704">
        <v>3310</v>
      </c>
      <c r="L260" s="704">
        <v>0</v>
      </c>
      <c r="M260" s="704">
        <v>3310</v>
      </c>
      <c r="N260" s="704">
        <v>0</v>
      </c>
      <c r="O260" s="704">
        <v>0</v>
      </c>
      <c r="P260" s="704">
        <v>0</v>
      </c>
      <c r="Q260" s="704">
        <v>0</v>
      </c>
      <c r="R260" s="704">
        <v>0</v>
      </c>
      <c r="S260" s="704">
        <v>0</v>
      </c>
      <c r="T260" s="704">
        <v>0</v>
      </c>
      <c r="U260" s="746">
        <v>0</v>
      </c>
      <c r="V260" s="746"/>
      <c r="W260" s="746">
        <v>0</v>
      </c>
      <c r="X260" s="746"/>
      <c r="Z260" s="701"/>
    </row>
    <row r="261" spans="1:26" ht="10.5" customHeight="1">
      <c r="A261" s="735"/>
      <c r="B261" s="735"/>
      <c r="C261" s="735"/>
      <c r="D261" s="735"/>
      <c r="E261" s="735"/>
      <c r="F261" s="735"/>
      <c r="G261" s="735"/>
      <c r="H261" s="735"/>
      <c r="I261" s="735"/>
      <c r="J261" s="735"/>
      <c r="K261" s="735"/>
      <c r="L261" s="735"/>
      <c r="M261" s="735"/>
      <c r="N261" s="735"/>
      <c r="O261" s="735"/>
      <c r="P261" s="735"/>
      <c r="Q261" s="735"/>
      <c r="R261" s="735"/>
      <c r="S261" s="735"/>
      <c r="T261" s="735"/>
      <c r="U261" s="735"/>
      <c r="V261" s="735"/>
      <c r="W261" s="735"/>
      <c r="X261" s="735"/>
      <c r="Y261" s="735"/>
      <c r="Z261" s="701"/>
    </row>
    <row r="262" spans="1:26" ht="15" customHeight="1">
      <c r="A262" s="735"/>
      <c r="B262" s="735"/>
      <c r="C262" s="735"/>
      <c r="D262" s="735"/>
      <c r="E262" s="735"/>
      <c r="F262" s="735"/>
      <c r="G262" s="735"/>
      <c r="H262" s="735"/>
      <c r="I262" s="735"/>
      <c r="J262" s="735"/>
      <c r="K262" s="735"/>
      <c r="L262" s="735"/>
      <c r="M262" s="735"/>
      <c r="N262" s="735"/>
      <c r="O262" s="735"/>
      <c r="P262" s="735"/>
      <c r="Q262" s="735"/>
      <c r="R262" s="735"/>
      <c r="S262" s="735"/>
      <c r="T262" s="735"/>
      <c r="U262" s="735"/>
      <c r="V262" s="741" t="s">
        <v>734</v>
      </c>
      <c r="W262" s="741"/>
      <c r="X262" s="735"/>
      <c r="Y262" s="735"/>
      <c r="Z262" s="701"/>
    </row>
    <row r="263" spans="1:26" ht="31.5" customHeight="1">
      <c r="A263" s="735"/>
      <c r="B263" s="735"/>
      <c r="C263" s="735"/>
      <c r="D263" s="735"/>
      <c r="E263" s="735"/>
      <c r="F263" s="735"/>
      <c r="G263" s="735"/>
      <c r="H263" s="735"/>
      <c r="I263" s="735"/>
      <c r="J263" s="735"/>
      <c r="K263" s="735"/>
      <c r="L263" s="735"/>
      <c r="M263" s="735"/>
      <c r="N263" s="735"/>
      <c r="O263" s="735"/>
      <c r="P263" s="735"/>
      <c r="Q263" s="735"/>
      <c r="R263" s="735"/>
      <c r="S263" s="735"/>
      <c r="T263" s="735"/>
      <c r="U263" s="735"/>
      <c r="V263" s="735"/>
      <c r="W263" s="735"/>
      <c r="X263" s="735"/>
      <c r="Y263" s="735"/>
      <c r="Z263" s="701"/>
    </row>
    <row r="264" spans="1:26" ht="15" customHeight="1">
      <c r="A264" s="735"/>
      <c r="B264" s="735"/>
      <c r="C264" s="748"/>
      <c r="D264" s="748"/>
      <c r="E264" s="748"/>
      <c r="F264" s="748"/>
      <c r="G264" s="749"/>
      <c r="H264" s="749"/>
      <c r="I264" s="735"/>
      <c r="J264" s="735"/>
      <c r="K264" s="735"/>
      <c r="L264" s="735"/>
      <c r="M264" s="735"/>
      <c r="N264" s="735"/>
      <c r="O264" s="735"/>
      <c r="P264" s="735"/>
      <c r="Q264" s="735"/>
      <c r="R264" s="735"/>
      <c r="S264" s="735"/>
      <c r="T264" s="735"/>
      <c r="U264" s="735"/>
      <c r="V264" s="735"/>
      <c r="W264" s="735"/>
      <c r="X264" s="735"/>
      <c r="Y264" s="735"/>
      <c r="Z264" s="701"/>
    </row>
    <row r="265" spans="2:26" ht="9" customHeight="1">
      <c r="B265" s="740" t="s">
        <v>66</v>
      </c>
      <c r="C265" s="740"/>
      <c r="D265" s="740" t="s">
        <v>67</v>
      </c>
      <c r="E265" s="740" t="s">
        <v>68</v>
      </c>
      <c r="F265" s="740" t="s">
        <v>69</v>
      </c>
      <c r="G265" s="740"/>
      <c r="H265" s="740" t="s">
        <v>223</v>
      </c>
      <c r="I265" s="740"/>
      <c r="J265" s="740" t="s">
        <v>224</v>
      </c>
      <c r="K265" s="740"/>
      <c r="L265" s="740"/>
      <c r="M265" s="740"/>
      <c r="N265" s="740"/>
      <c r="O265" s="740"/>
      <c r="P265" s="740"/>
      <c r="Q265" s="740"/>
      <c r="R265" s="740"/>
      <c r="S265" s="740"/>
      <c r="T265" s="740"/>
      <c r="U265" s="740"/>
      <c r="V265" s="740"/>
      <c r="W265" s="740"/>
      <c r="X265" s="740"/>
      <c r="Z265" s="701"/>
    </row>
    <row r="266" spans="2:26" ht="12.75" customHeight="1">
      <c r="B266" s="740"/>
      <c r="C266" s="740"/>
      <c r="D266" s="740"/>
      <c r="E266" s="740"/>
      <c r="F266" s="740"/>
      <c r="G266" s="740"/>
      <c r="H266" s="740"/>
      <c r="I266" s="740"/>
      <c r="J266" s="740" t="s">
        <v>225</v>
      </c>
      <c r="K266" s="740" t="s">
        <v>226</v>
      </c>
      <c r="L266" s="740"/>
      <c r="M266" s="740"/>
      <c r="N266" s="740"/>
      <c r="O266" s="740"/>
      <c r="P266" s="740"/>
      <c r="Q266" s="740"/>
      <c r="R266" s="740"/>
      <c r="S266" s="740" t="s">
        <v>227</v>
      </c>
      <c r="T266" s="740" t="s">
        <v>226</v>
      </c>
      <c r="U266" s="740"/>
      <c r="V266" s="740"/>
      <c r="W266" s="740"/>
      <c r="X266" s="740"/>
      <c r="Z266" s="701"/>
    </row>
    <row r="267" spans="2:26" ht="2.25" customHeight="1">
      <c r="B267" s="740"/>
      <c r="C267" s="740"/>
      <c r="D267" s="740"/>
      <c r="E267" s="740"/>
      <c r="F267" s="740"/>
      <c r="G267" s="740"/>
      <c r="H267" s="740"/>
      <c r="I267" s="740"/>
      <c r="J267" s="740"/>
      <c r="K267" s="740"/>
      <c r="L267" s="740"/>
      <c r="M267" s="740"/>
      <c r="N267" s="740"/>
      <c r="O267" s="740"/>
      <c r="P267" s="740"/>
      <c r="Q267" s="740"/>
      <c r="R267" s="740"/>
      <c r="S267" s="740"/>
      <c r="T267" s="740" t="s">
        <v>228</v>
      </c>
      <c r="U267" s="740" t="s">
        <v>229</v>
      </c>
      <c r="V267" s="740"/>
      <c r="W267" s="740" t="s">
        <v>230</v>
      </c>
      <c r="X267" s="740"/>
      <c r="Z267" s="701"/>
    </row>
    <row r="268" spans="2:26" ht="6" customHeight="1">
      <c r="B268" s="740"/>
      <c r="C268" s="740"/>
      <c r="D268" s="740"/>
      <c r="E268" s="740"/>
      <c r="F268" s="740"/>
      <c r="G268" s="740"/>
      <c r="H268" s="740"/>
      <c r="I268" s="740"/>
      <c r="J268" s="740"/>
      <c r="K268" s="740" t="s">
        <v>231</v>
      </c>
      <c r="L268" s="740" t="s">
        <v>226</v>
      </c>
      <c r="M268" s="740"/>
      <c r="N268" s="740" t="s">
        <v>232</v>
      </c>
      <c r="O268" s="740" t="s">
        <v>233</v>
      </c>
      <c r="P268" s="740" t="s">
        <v>234</v>
      </c>
      <c r="Q268" s="740" t="s">
        <v>235</v>
      </c>
      <c r="R268" s="740" t="s">
        <v>236</v>
      </c>
      <c r="S268" s="740"/>
      <c r="T268" s="740"/>
      <c r="U268" s="740"/>
      <c r="V268" s="740"/>
      <c r="W268" s="740"/>
      <c r="X268" s="740"/>
      <c r="Z268" s="701"/>
    </row>
    <row r="269" spans="2:26" ht="2.25" customHeight="1">
      <c r="B269" s="740"/>
      <c r="C269" s="740"/>
      <c r="D269" s="740"/>
      <c r="E269" s="740"/>
      <c r="F269" s="740"/>
      <c r="G269" s="740"/>
      <c r="H269" s="740"/>
      <c r="I269" s="740"/>
      <c r="J269" s="740"/>
      <c r="K269" s="740"/>
      <c r="L269" s="740"/>
      <c r="M269" s="740"/>
      <c r="N269" s="740"/>
      <c r="O269" s="740"/>
      <c r="P269" s="740"/>
      <c r="Q269" s="740"/>
      <c r="R269" s="740"/>
      <c r="S269" s="740"/>
      <c r="T269" s="740"/>
      <c r="U269" s="740" t="s">
        <v>237</v>
      </c>
      <c r="V269" s="740"/>
      <c r="W269" s="740"/>
      <c r="X269" s="740"/>
      <c r="Z269" s="701"/>
    </row>
    <row r="270" spans="2:26" ht="44.25" customHeight="1">
      <c r="B270" s="740"/>
      <c r="C270" s="740"/>
      <c r="D270" s="740"/>
      <c r="E270" s="740"/>
      <c r="F270" s="740"/>
      <c r="G270" s="740"/>
      <c r="H270" s="740"/>
      <c r="I270" s="740"/>
      <c r="J270" s="740"/>
      <c r="K270" s="740"/>
      <c r="L270" s="702" t="s">
        <v>238</v>
      </c>
      <c r="M270" s="702" t="s">
        <v>239</v>
      </c>
      <c r="N270" s="740"/>
      <c r="O270" s="740"/>
      <c r="P270" s="740"/>
      <c r="Q270" s="740"/>
      <c r="R270" s="740"/>
      <c r="S270" s="740"/>
      <c r="T270" s="740"/>
      <c r="U270" s="740"/>
      <c r="V270" s="740"/>
      <c r="W270" s="740"/>
      <c r="X270" s="740"/>
      <c r="Z270" s="701"/>
    </row>
    <row r="271" spans="2:26" ht="9" customHeight="1">
      <c r="B271" s="742">
        <v>1</v>
      </c>
      <c r="C271" s="742"/>
      <c r="D271" s="703">
        <v>2</v>
      </c>
      <c r="E271" s="703">
        <v>3</v>
      </c>
      <c r="F271" s="742">
        <v>4</v>
      </c>
      <c r="G271" s="742"/>
      <c r="H271" s="742">
        <v>5</v>
      </c>
      <c r="I271" s="742"/>
      <c r="J271" s="703">
        <v>6</v>
      </c>
      <c r="K271" s="703">
        <v>7</v>
      </c>
      <c r="L271" s="703">
        <v>8</v>
      </c>
      <c r="M271" s="703">
        <v>9</v>
      </c>
      <c r="N271" s="703">
        <v>10</v>
      </c>
      <c r="O271" s="703">
        <v>11</v>
      </c>
      <c r="P271" s="703">
        <v>12</v>
      </c>
      <c r="Q271" s="703">
        <v>13</v>
      </c>
      <c r="R271" s="703">
        <v>14</v>
      </c>
      <c r="S271" s="703">
        <v>15</v>
      </c>
      <c r="T271" s="703">
        <v>16</v>
      </c>
      <c r="U271" s="742">
        <v>17</v>
      </c>
      <c r="V271" s="742"/>
      <c r="W271" s="742">
        <v>18</v>
      </c>
      <c r="X271" s="742"/>
      <c r="Z271" s="701"/>
    </row>
    <row r="272" spans="2:26" ht="15" customHeight="1">
      <c r="B272" s="740"/>
      <c r="C272" s="740"/>
      <c r="D272" s="702"/>
      <c r="E272" s="702">
        <v>4260</v>
      </c>
      <c r="F272" s="747" t="s">
        <v>431</v>
      </c>
      <c r="G272" s="747"/>
      <c r="H272" s="746">
        <v>12667</v>
      </c>
      <c r="I272" s="746"/>
      <c r="J272" s="704">
        <v>12667</v>
      </c>
      <c r="K272" s="704">
        <v>12667</v>
      </c>
      <c r="L272" s="704">
        <v>0</v>
      </c>
      <c r="M272" s="704">
        <v>12667</v>
      </c>
      <c r="N272" s="704">
        <v>0</v>
      </c>
      <c r="O272" s="704">
        <v>0</v>
      </c>
      <c r="P272" s="704">
        <v>0</v>
      </c>
      <c r="Q272" s="704">
        <v>0</v>
      </c>
      <c r="R272" s="704">
        <v>0</v>
      </c>
      <c r="S272" s="704">
        <v>0</v>
      </c>
      <c r="T272" s="704">
        <v>0</v>
      </c>
      <c r="U272" s="746">
        <v>0</v>
      </c>
      <c r="V272" s="746"/>
      <c r="W272" s="746">
        <v>0</v>
      </c>
      <c r="X272" s="746"/>
      <c r="Z272" s="701"/>
    </row>
    <row r="273" spans="2:26" ht="15" customHeight="1">
      <c r="B273" s="740"/>
      <c r="C273" s="740"/>
      <c r="D273" s="702"/>
      <c r="E273" s="702">
        <v>4280</v>
      </c>
      <c r="F273" s="747" t="s">
        <v>435</v>
      </c>
      <c r="G273" s="747"/>
      <c r="H273" s="746">
        <v>759</v>
      </c>
      <c r="I273" s="746"/>
      <c r="J273" s="704">
        <v>759</v>
      </c>
      <c r="K273" s="704">
        <v>759</v>
      </c>
      <c r="L273" s="704">
        <v>0</v>
      </c>
      <c r="M273" s="704">
        <v>759</v>
      </c>
      <c r="N273" s="704">
        <v>0</v>
      </c>
      <c r="O273" s="704">
        <v>0</v>
      </c>
      <c r="P273" s="704">
        <v>0</v>
      </c>
      <c r="Q273" s="704">
        <v>0</v>
      </c>
      <c r="R273" s="704">
        <v>0</v>
      </c>
      <c r="S273" s="704">
        <v>0</v>
      </c>
      <c r="T273" s="704">
        <v>0</v>
      </c>
      <c r="U273" s="746">
        <v>0</v>
      </c>
      <c r="V273" s="746"/>
      <c r="W273" s="746">
        <v>0</v>
      </c>
      <c r="X273" s="746"/>
      <c r="Z273" s="701"/>
    </row>
    <row r="274" spans="2:26" ht="15" customHeight="1">
      <c r="B274" s="740"/>
      <c r="C274" s="740"/>
      <c r="D274" s="702"/>
      <c r="E274" s="702">
        <v>4300</v>
      </c>
      <c r="F274" s="747" t="s">
        <v>437</v>
      </c>
      <c r="G274" s="747"/>
      <c r="H274" s="746">
        <v>17513</v>
      </c>
      <c r="I274" s="746"/>
      <c r="J274" s="704">
        <v>17513</v>
      </c>
      <c r="K274" s="704">
        <v>17513</v>
      </c>
      <c r="L274" s="704">
        <v>0</v>
      </c>
      <c r="M274" s="704">
        <v>17513</v>
      </c>
      <c r="N274" s="704">
        <v>0</v>
      </c>
      <c r="O274" s="704">
        <v>0</v>
      </c>
      <c r="P274" s="704">
        <v>0</v>
      </c>
      <c r="Q274" s="704">
        <v>0</v>
      </c>
      <c r="R274" s="704">
        <v>0</v>
      </c>
      <c r="S274" s="704">
        <v>0</v>
      </c>
      <c r="T274" s="704">
        <v>0</v>
      </c>
      <c r="U274" s="746">
        <v>0</v>
      </c>
      <c r="V274" s="746"/>
      <c r="W274" s="746">
        <v>0</v>
      </c>
      <c r="X274" s="746"/>
      <c r="Z274" s="701"/>
    </row>
    <row r="275" spans="2:26" ht="15" customHeight="1">
      <c r="B275" s="740"/>
      <c r="C275" s="740"/>
      <c r="D275" s="702"/>
      <c r="E275" s="702">
        <v>4350</v>
      </c>
      <c r="F275" s="747" t="s">
        <v>720</v>
      </c>
      <c r="G275" s="747"/>
      <c r="H275" s="746">
        <v>922</v>
      </c>
      <c r="I275" s="746"/>
      <c r="J275" s="704">
        <v>922</v>
      </c>
      <c r="K275" s="704">
        <v>922</v>
      </c>
      <c r="L275" s="704">
        <v>0</v>
      </c>
      <c r="M275" s="704">
        <v>922</v>
      </c>
      <c r="N275" s="704">
        <v>0</v>
      </c>
      <c r="O275" s="704">
        <v>0</v>
      </c>
      <c r="P275" s="704">
        <v>0</v>
      </c>
      <c r="Q275" s="704">
        <v>0</v>
      </c>
      <c r="R275" s="704">
        <v>0</v>
      </c>
      <c r="S275" s="704">
        <v>0</v>
      </c>
      <c r="T275" s="704">
        <v>0</v>
      </c>
      <c r="U275" s="746">
        <v>0</v>
      </c>
      <c r="V275" s="746"/>
      <c r="W275" s="746">
        <v>0</v>
      </c>
      <c r="X275" s="746"/>
      <c r="Z275" s="701"/>
    </row>
    <row r="276" spans="2:26" ht="26.25" customHeight="1">
      <c r="B276" s="740"/>
      <c r="C276" s="740"/>
      <c r="D276" s="702"/>
      <c r="E276" s="702">
        <v>4370</v>
      </c>
      <c r="F276" s="747" t="s">
        <v>723</v>
      </c>
      <c r="G276" s="747"/>
      <c r="H276" s="746">
        <v>1566</v>
      </c>
      <c r="I276" s="746"/>
      <c r="J276" s="704">
        <v>1566</v>
      </c>
      <c r="K276" s="704">
        <v>1566</v>
      </c>
      <c r="L276" s="704">
        <v>0</v>
      </c>
      <c r="M276" s="704">
        <v>1566</v>
      </c>
      <c r="N276" s="704">
        <v>0</v>
      </c>
      <c r="O276" s="704">
        <v>0</v>
      </c>
      <c r="P276" s="704">
        <v>0</v>
      </c>
      <c r="Q276" s="704">
        <v>0</v>
      </c>
      <c r="R276" s="704">
        <v>0</v>
      </c>
      <c r="S276" s="704">
        <v>0</v>
      </c>
      <c r="T276" s="704">
        <v>0</v>
      </c>
      <c r="U276" s="746">
        <v>0</v>
      </c>
      <c r="V276" s="746"/>
      <c r="W276" s="746">
        <v>0</v>
      </c>
      <c r="X276" s="746"/>
      <c r="Z276" s="701"/>
    </row>
    <row r="277" spans="2:26" ht="15" customHeight="1">
      <c r="B277" s="740"/>
      <c r="C277" s="740"/>
      <c r="D277" s="702"/>
      <c r="E277" s="702">
        <v>4410</v>
      </c>
      <c r="F277" s="747" t="s">
        <v>445</v>
      </c>
      <c r="G277" s="747"/>
      <c r="H277" s="746">
        <v>825</v>
      </c>
      <c r="I277" s="746"/>
      <c r="J277" s="704">
        <v>825</v>
      </c>
      <c r="K277" s="704">
        <v>825</v>
      </c>
      <c r="L277" s="704">
        <v>0</v>
      </c>
      <c r="M277" s="704">
        <v>825</v>
      </c>
      <c r="N277" s="704">
        <v>0</v>
      </c>
      <c r="O277" s="704">
        <v>0</v>
      </c>
      <c r="P277" s="704">
        <v>0</v>
      </c>
      <c r="Q277" s="704">
        <v>0</v>
      </c>
      <c r="R277" s="704">
        <v>0</v>
      </c>
      <c r="S277" s="704">
        <v>0</v>
      </c>
      <c r="T277" s="704">
        <v>0</v>
      </c>
      <c r="U277" s="746">
        <v>0</v>
      </c>
      <c r="V277" s="746"/>
      <c r="W277" s="746">
        <v>0</v>
      </c>
      <c r="X277" s="746"/>
      <c r="Z277" s="701"/>
    </row>
    <row r="278" spans="2:26" ht="15" customHeight="1">
      <c r="B278" s="740"/>
      <c r="C278" s="740"/>
      <c r="D278" s="702"/>
      <c r="E278" s="702">
        <v>4430</v>
      </c>
      <c r="F278" s="747" t="s">
        <v>447</v>
      </c>
      <c r="G278" s="747"/>
      <c r="H278" s="746">
        <v>2030</v>
      </c>
      <c r="I278" s="746"/>
      <c r="J278" s="704">
        <v>2030</v>
      </c>
      <c r="K278" s="704">
        <v>2030</v>
      </c>
      <c r="L278" s="704">
        <v>0</v>
      </c>
      <c r="M278" s="704">
        <v>2030</v>
      </c>
      <c r="N278" s="704">
        <v>0</v>
      </c>
      <c r="O278" s="704">
        <v>0</v>
      </c>
      <c r="P278" s="704">
        <v>0</v>
      </c>
      <c r="Q278" s="704">
        <v>0</v>
      </c>
      <c r="R278" s="704">
        <v>0</v>
      </c>
      <c r="S278" s="704">
        <v>0</v>
      </c>
      <c r="T278" s="704">
        <v>0</v>
      </c>
      <c r="U278" s="746">
        <v>0</v>
      </c>
      <c r="V278" s="746"/>
      <c r="W278" s="746">
        <v>0</v>
      </c>
      <c r="X278" s="746"/>
      <c r="Z278" s="701"/>
    </row>
    <row r="279" spans="2:26" ht="19.5" customHeight="1">
      <c r="B279" s="740"/>
      <c r="C279" s="740"/>
      <c r="D279" s="702"/>
      <c r="E279" s="702">
        <v>4440</v>
      </c>
      <c r="F279" s="747" t="s">
        <v>449</v>
      </c>
      <c r="G279" s="747"/>
      <c r="H279" s="746">
        <v>56427</v>
      </c>
      <c r="I279" s="746"/>
      <c r="J279" s="704">
        <v>56427</v>
      </c>
      <c r="K279" s="704">
        <v>56427</v>
      </c>
      <c r="L279" s="704">
        <v>0</v>
      </c>
      <c r="M279" s="704">
        <v>56427</v>
      </c>
      <c r="N279" s="704">
        <v>0</v>
      </c>
      <c r="O279" s="704">
        <v>0</v>
      </c>
      <c r="P279" s="704">
        <v>0</v>
      </c>
      <c r="Q279" s="704">
        <v>0</v>
      </c>
      <c r="R279" s="704">
        <v>0</v>
      </c>
      <c r="S279" s="704">
        <v>0</v>
      </c>
      <c r="T279" s="704">
        <v>0</v>
      </c>
      <c r="U279" s="746">
        <v>0</v>
      </c>
      <c r="V279" s="746"/>
      <c r="W279" s="746">
        <v>0</v>
      </c>
      <c r="X279" s="746"/>
      <c r="Z279" s="701"/>
    </row>
    <row r="280" spans="2:26" ht="19.5" customHeight="1">
      <c r="B280" s="740"/>
      <c r="C280" s="740"/>
      <c r="D280" s="702"/>
      <c r="E280" s="702">
        <v>4700</v>
      </c>
      <c r="F280" s="747" t="s">
        <v>724</v>
      </c>
      <c r="G280" s="747"/>
      <c r="H280" s="746">
        <v>760</v>
      </c>
      <c r="I280" s="746"/>
      <c r="J280" s="704">
        <v>760</v>
      </c>
      <c r="K280" s="704">
        <v>760</v>
      </c>
      <c r="L280" s="704">
        <v>0</v>
      </c>
      <c r="M280" s="704">
        <v>760</v>
      </c>
      <c r="N280" s="704">
        <v>0</v>
      </c>
      <c r="O280" s="704">
        <v>0</v>
      </c>
      <c r="P280" s="704">
        <v>0</v>
      </c>
      <c r="Q280" s="704">
        <v>0</v>
      </c>
      <c r="R280" s="704">
        <v>0</v>
      </c>
      <c r="S280" s="704">
        <v>0</v>
      </c>
      <c r="T280" s="704">
        <v>0</v>
      </c>
      <c r="U280" s="746">
        <v>0</v>
      </c>
      <c r="V280" s="746"/>
      <c r="W280" s="746">
        <v>0</v>
      </c>
      <c r="X280" s="746"/>
      <c r="Z280" s="701"/>
    </row>
    <row r="281" spans="2:26" ht="15" customHeight="1">
      <c r="B281" s="740"/>
      <c r="C281" s="740"/>
      <c r="D281" s="702">
        <v>80113</v>
      </c>
      <c r="E281" s="702"/>
      <c r="F281" s="747" t="s">
        <v>258</v>
      </c>
      <c r="G281" s="747"/>
      <c r="H281" s="746">
        <v>313300</v>
      </c>
      <c r="I281" s="746"/>
      <c r="J281" s="704">
        <v>313300</v>
      </c>
      <c r="K281" s="704">
        <v>120000</v>
      </c>
      <c r="L281" s="704">
        <v>0</v>
      </c>
      <c r="M281" s="704">
        <v>120000</v>
      </c>
      <c r="N281" s="704">
        <v>193300</v>
      </c>
      <c r="O281" s="704">
        <v>0</v>
      </c>
      <c r="P281" s="704">
        <v>0</v>
      </c>
      <c r="Q281" s="704">
        <v>0</v>
      </c>
      <c r="R281" s="704">
        <v>0</v>
      </c>
      <c r="S281" s="704">
        <v>0</v>
      </c>
      <c r="T281" s="704">
        <v>0</v>
      </c>
      <c r="U281" s="746">
        <v>0</v>
      </c>
      <c r="V281" s="746"/>
      <c r="W281" s="746">
        <v>0</v>
      </c>
      <c r="X281" s="746"/>
      <c r="Z281" s="701"/>
    </row>
    <row r="282" spans="2:26" ht="19.5" customHeight="1">
      <c r="B282" s="740"/>
      <c r="C282" s="740"/>
      <c r="D282" s="702"/>
      <c r="E282" s="702">
        <v>2650</v>
      </c>
      <c r="F282" s="747" t="s">
        <v>706</v>
      </c>
      <c r="G282" s="747"/>
      <c r="H282" s="746">
        <v>193300</v>
      </c>
      <c r="I282" s="746"/>
      <c r="J282" s="704">
        <v>193300</v>
      </c>
      <c r="K282" s="704">
        <v>0</v>
      </c>
      <c r="L282" s="704">
        <v>0</v>
      </c>
      <c r="M282" s="704">
        <v>0</v>
      </c>
      <c r="N282" s="704">
        <v>193300</v>
      </c>
      <c r="O282" s="704">
        <v>0</v>
      </c>
      <c r="P282" s="704">
        <v>0</v>
      </c>
      <c r="Q282" s="704">
        <v>0</v>
      </c>
      <c r="R282" s="704">
        <v>0</v>
      </c>
      <c r="S282" s="704">
        <v>0</v>
      </c>
      <c r="T282" s="704">
        <v>0</v>
      </c>
      <c r="U282" s="746">
        <v>0</v>
      </c>
      <c r="V282" s="746"/>
      <c r="W282" s="746">
        <v>0</v>
      </c>
      <c r="X282" s="746"/>
      <c r="Z282" s="701"/>
    </row>
    <row r="283" spans="2:26" ht="15" customHeight="1">
      <c r="B283" s="740"/>
      <c r="C283" s="740"/>
      <c r="D283" s="702"/>
      <c r="E283" s="702">
        <v>4300</v>
      </c>
      <c r="F283" s="747" t="s">
        <v>437</v>
      </c>
      <c r="G283" s="747"/>
      <c r="H283" s="746">
        <v>120000</v>
      </c>
      <c r="I283" s="746"/>
      <c r="J283" s="704">
        <v>120000</v>
      </c>
      <c r="K283" s="704">
        <v>120000</v>
      </c>
      <c r="L283" s="704">
        <v>0</v>
      </c>
      <c r="M283" s="704">
        <v>120000</v>
      </c>
      <c r="N283" s="704">
        <v>0</v>
      </c>
      <c r="O283" s="704">
        <v>0</v>
      </c>
      <c r="P283" s="704">
        <v>0</v>
      </c>
      <c r="Q283" s="704">
        <v>0</v>
      </c>
      <c r="R283" s="704">
        <v>0</v>
      </c>
      <c r="S283" s="704">
        <v>0</v>
      </c>
      <c r="T283" s="704">
        <v>0</v>
      </c>
      <c r="U283" s="746">
        <v>0</v>
      </c>
      <c r="V283" s="746"/>
      <c r="W283" s="746">
        <v>0</v>
      </c>
      <c r="X283" s="746"/>
      <c r="Z283" s="701"/>
    </row>
    <row r="284" spans="2:26" ht="15" customHeight="1">
      <c r="B284" s="740"/>
      <c r="C284" s="740"/>
      <c r="D284" s="702">
        <v>80146</v>
      </c>
      <c r="E284" s="702"/>
      <c r="F284" s="747" t="s">
        <v>259</v>
      </c>
      <c r="G284" s="747"/>
      <c r="H284" s="746">
        <v>4095</v>
      </c>
      <c r="I284" s="746"/>
      <c r="J284" s="704">
        <v>4095</v>
      </c>
      <c r="K284" s="704">
        <v>4095</v>
      </c>
      <c r="L284" s="704">
        <v>0</v>
      </c>
      <c r="M284" s="704">
        <v>4095</v>
      </c>
      <c r="N284" s="704">
        <v>0</v>
      </c>
      <c r="O284" s="704">
        <v>0</v>
      </c>
      <c r="P284" s="704">
        <v>0</v>
      </c>
      <c r="Q284" s="704">
        <v>0</v>
      </c>
      <c r="R284" s="704">
        <v>0</v>
      </c>
      <c r="S284" s="704">
        <v>0</v>
      </c>
      <c r="T284" s="704">
        <v>0</v>
      </c>
      <c r="U284" s="746">
        <v>0</v>
      </c>
      <c r="V284" s="746"/>
      <c r="W284" s="746">
        <v>0</v>
      </c>
      <c r="X284" s="746"/>
      <c r="Z284" s="701"/>
    </row>
    <row r="285" spans="2:26" ht="19.5" customHeight="1">
      <c r="B285" s="740"/>
      <c r="C285" s="740"/>
      <c r="D285" s="702"/>
      <c r="E285" s="702">
        <v>4700</v>
      </c>
      <c r="F285" s="747" t="s">
        <v>724</v>
      </c>
      <c r="G285" s="747"/>
      <c r="H285" s="746">
        <v>4095</v>
      </c>
      <c r="I285" s="746"/>
      <c r="J285" s="704">
        <v>4095</v>
      </c>
      <c r="K285" s="704">
        <v>4095</v>
      </c>
      <c r="L285" s="704">
        <v>0</v>
      </c>
      <c r="M285" s="704">
        <v>4095</v>
      </c>
      <c r="N285" s="704">
        <v>0</v>
      </c>
      <c r="O285" s="704">
        <v>0</v>
      </c>
      <c r="P285" s="704">
        <v>0</v>
      </c>
      <c r="Q285" s="704">
        <v>0</v>
      </c>
      <c r="R285" s="704">
        <v>0</v>
      </c>
      <c r="S285" s="704">
        <v>0</v>
      </c>
      <c r="T285" s="704">
        <v>0</v>
      </c>
      <c r="U285" s="746">
        <v>0</v>
      </c>
      <c r="V285" s="746"/>
      <c r="W285" s="746">
        <v>0</v>
      </c>
      <c r="X285" s="746"/>
      <c r="Z285" s="701"/>
    </row>
    <row r="286" spans="2:26" ht="15" customHeight="1">
      <c r="B286" s="740"/>
      <c r="C286" s="740"/>
      <c r="D286" s="702">
        <v>80195</v>
      </c>
      <c r="E286" s="702"/>
      <c r="F286" s="747" t="s">
        <v>80</v>
      </c>
      <c r="G286" s="747"/>
      <c r="H286" s="746">
        <v>41111</v>
      </c>
      <c r="I286" s="746"/>
      <c r="J286" s="704">
        <v>41111</v>
      </c>
      <c r="K286" s="704">
        <v>41111</v>
      </c>
      <c r="L286" s="704">
        <v>66</v>
      </c>
      <c r="M286" s="704">
        <v>41045</v>
      </c>
      <c r="N286" s="704">
        <v>0</v>
      </c>
      <c r="O286" s="704">
        <v>0</v>
      </c>
      <c r="P286" s="704">
        <v>0</v>
      </c>
      <c r="Q286" s="704">
        <v>0</v>
      </c>
      <c r="R286" s="704">
        <v>0</v>
      </c>
      <c r="S286" s="704">
        <v>0</v>
      </c>
      <c r="T286" s="704">
        <v>0</v>
      </c>
      <c r="U286" s="746">
        <v>0</v>
      </c>
      <c r="V286" s="746"/>
      <c r="W286" s="746">
        <v>0</v>
      </c>
      <c r="X286" s="746"/>
      <c r="Z286" s="701"/>
    </row>
    <row r="287" spans="2:26" ht="15" customHeight="1">
      <c r="B287" s="740"/>
      <c r="C287" s="740"/>
      <c r="D287" s="702"/>
      <c r="E287" s="702">
        <v>4170</v>
      </c>
      <c r="F287" s="747" t="s">
        <v>427</v>
      </c>
      <c r="G287" s="747"/>
      <c r="H287" s="746">
        <v>66</v>
      </c>
      <c r="I287" s="746"/>
      <c r="J287" s="704">
        <v>66</v>
      </c>
      <c r="K287" s="704">
        <v>66</v>
      </c>
      <c r="L287" s="704">
        <v>66</v>
      </c>
      <c r="M287" s="704">
        <v>0</v>
      </c>
      <c r="N287" s="704">
        <v>0</v>
      </c>
      <c r="O287" s="704">
        <v>0</v>
      </c>
      <c r="P287" s="704">
        <v>0</v>
      </c>
      <c r="Q287" s="704">
        <v>0</v>
      </c>
      <c r="R287" s="704">
        <v>0</v>
      </c>
      <c r="S287" s="704">
        <v>0</v>
      </c>
      <c r="T287" s="704">
        <v>0</v>
      </c>
      <c r="U287" s="746">
        <v>0</v>
      </c>
      <c r="V287" s="746"/>
      <c r="W287" s="746">
        <v>0</v>
      </c>
      <c r="X287" s="746"/>
      <c r="Z287" s="701"/>
    </row>
    <row r="288" spans="2:26" ht="19.5" customHeight="1">
      <c r="B288" s="740"/>
      <c r="C288" s="740"/>
      <c r="D288" s="702"/>
      <c r="E288" s="702">
        <v>4440</v>
      </c>
      <c r="F288" s="747" t="s">
        <v>449</v>
      </c>
      <c r="G288" s="747"/>
      <c r="H288" s="746">
        <v>41045</v>
      </c>
      <c r="I288" s="746"/>
      <c r="J288" s="704">
        <v>41045</v>
      </c>
      <c r="K288" s="704">
        <v>41045</v>
      </c>
      <c r="L288" s="704">
        <v>0</v>
      </c>
      <c r="M288" s="704">
        <v>41045</v>
      </c>
      <c r="N288" s="704">
        <v>0</v>
      </c>
      <c r="O288" s="704">
        <v>0</v>
      </c>
      <c r="P288" s="704">
        <v>0</v>
      </c>
      <c r="Q288" s="704">
        <v>0</v>
      </c>
      <c r="R288" s="704">
        <v>0</v>
      </c>
      <c r="S288" s="704">
        <v>0</v>
      </c>
      <c r="T288" s="704">
        <v>0</v>
      </c>
      <c r="U288" s="746">
        <v>0</v>
      </c>
      <c r="V288" s="746"/>
      <c r="W288" s="746">
        <v>0</v>
      </c>
      <c r="X288" s="746"/>
      <c r="Z288" s="701"/>
    </row>
    <row r="289" spans="2:26" ht="15" customHeight="1">
      <c r="B289" s="740">
        <v>851</v>
      </c>
      <c r="C289" s="740"/>
      <c r="D289" s="702"/>
      <c r="E289" s="702"/>
      <c r="F289" s="747" t="s">
        <v>260</v>
      </c>
      <c r="G289" s="747"/>
      <c r="H289" s="746">
        <v>80090</v>
      </c>
      <c r="I289" s="746"/>
      <c r="J289" s="704">
        <v>61000</v>
      </c>
      <c r="K289" s="704">
        <v>36000</v>
      </c>
      <c r="L289" s="704">
        <v>15000</v>
      </c>
      <c r="M289" s="704">
        <v>21000</v>
      </c>
      <c r="N289" s="704">
        <v>25000</v>
      </c>
      <c r="O289" s="704">
        <v>0</v>
      </c>
      <c r="P289" s="704">
        <v>0</v>
      </c>
      <c r="Q289" s="704">
        <v>0</v>
      </c>
      <c r="R289" s="704">
        <v>0</v>
      </c>
      <c r="S289" s="704">
        <v>19090</v>
      </c>
      <c r="T289" s="704">
        <v>19090</v>
      </c>
      <c r="U289" s="746">
        <v>0</v>
      </c>
      <c r="V289" s="746"/>
      <c r="W289" s="746">
        <v>0</v>
      </c>
      <c r="X289" s="746"/>
      <c r="Z289" s="701"/>
    </row>
    <row r="290" spans="2:26" ht="15" customHeight="1">
      <c r="B290" s="740"/>
      <c r="C290" s="740"/>
      <c r="D290" s="702">
        <v>85121</v>
      </c>
      <c r="E290" s="702"/>
      <c r="F290" s="747" t="s">
        <v>595</v>
      </c>
      <c r="G290" s="747"/>
      <c r="H290" s="746">
        <v>19090</v>
      </c>
      <c r="I290" s="746"/>
      <c r="J290" s="704">
        <v>0</v>
      </c>
      <c r="K290" s="704">
        <v>0</v>
      </c>
      <c r="L290" s="704">
        <v>0</v>
      </c>
      <c r="M290" s="704">
        <v>0</v>
      </c>
      <c r="N290" s="704">
        <v>0</v>
      </c>
      <c r="O290" s="704">
        <v>0</v>
      </c>
      <c r="P290" s="704">
        <v>0</v>
      </c>
      <c r="Q290" s="704">
        <v>0</v>
      </c>
      <c r="R290" s="704">
        <v>0</v>
      </c>
      <c r="S290" s="704">
        <v>19090</v>
      </c>
      <c r="T290" s="704">
        <v>19090</v>
      </c>
      <c r="U290" s="746">
        <v>0</v>
      </c>
      <c r="V290" s="746"/>
      <c r="W290" s="746">
        <v>0</v>
      </c>
      <c r="X290" s="746"/>
      <c r="Z290" s="701"/>
    </row>
    <row r="291" spans="2:26" ht="19.5" customHeight="1">
      <c r="B291" s="740"/>
      <c r="C291" s="740"/>
      <c r="D291" s="702"/>
      <c r="E291" s="702">
        <v>6060</v>
      </c>
      <c r="F291" s="747" t="s">
        <v>708</v>
      </c>
      <c r="G291" s="747"/>
      <c r="H291" s="746">
        <v>19090</v>
      </c>
      <c r="I291" s="746"/>
      <c r="J291" s="704">
        <v>0</v>
      </c>
      <c r="K291" s="704">
        <v>0</v>
      </c>
      <c r="L291" s="704">
        <v>0</v>
      </c>
      <c r="M291" s="704">
        <v>0</v>
      </c>
      <c r="N291" s="704">
        <v>0</v>
      </c>
      <c r="O291" s="704">
        <v>0</v>
      </c>
      <c r="P291" s="704">
        <v>0</v>
      </c>
      <c r="Q291" s="704">
        <v>0</v>
      </c>
      <c r="R291" s="704">
        <v>0</v>
      </c>
      <c r="S291" s="704">
        <v>19090</v>
      </c>
      <c r="T291" s="704">
        <v>19090</v>
      </c>
      <c r="U291" s="746">
        <v>0</v>
      </c>
      <c r="V291" s="746"/>
      <c r="W291" s="746">
        <v>0</v>
      </c>
      <c r="X291" s="746"/>
      <c r="Z291" s="701"/>
    </row>
    <row r="292" spans="2:26" ht="15" customHeight="1">
      <c r="B292" s="740"/>
      <c r="C292" s="740"/>
      <c r="D292" s="702">
        <v>85153</v>
      </c>
      <c r="E292" s="702"/>
      <c r="F292" s="747" t="s">
        <v>261</v>
      </c>
      <c r="G292" s="747"/>
      <c r="H292" s="746">
        <v>200</v>
      </c>
      <c r="I292" s="746"/>
      <c r="J292" s="704">
        <v>200</v>
      </c>
      <c r="K292" s="704">
        <v>200</v>
      </c>
      <c r="L292" s="704">
        <v>0</v>
      </c>
      <c r="M292" s="704">
        <v>200</v>
      </c>
      <c r="N292" s="704">
        <v>0</v>
      </c>
      <c r="O292" s="704">
        <v>0</v>
      </c>
      <c r="P292" s="704">
        <v>0</v>
      </c>
      <c r="Q292" s="704">
        <v>0</v>
      </c>
      <c r="R292" s="704">
        <v>0</v>
      </c>
      <c r="S292" s="704">
        <v>0</v>
      </c>
      <c r="T292" s="704">
        <v>0</v>
      </c>
      <c r="U292" s="746">
        <v>0</v>
      </c>
      <c r="V292" s="746"/>
      <c r="W292" s="746">
        <v>0</v>
      </c>
      <c r="X292" s="746"/>
      <c r="Z292" s="701"/>
    </row>
    <row r="293" spans="2:26" ht="15" customHeight="1">
      <c r="B293" s="740"/>
      <c r="C293" s="740"/>
      <c r="D293" s="702"/>
      <c r="E293" s="702">
        <v>4300</v>
      </c>
      <c r="F293" s="747" t="s">
        <v>437</v>
      </c>
      <c r="G293" s="747"/>
      <c r="H293" s="746">
        <v>200</v>
      </c>
      <c r="I293" s="746"/>
      <c r="J293" s="704">
        <v>200</v>
      </c>
      <c r="K293" s="704">
        <v>200</v>
      </c>
      <c r="L293" s="704">
        <v>0</v>
      </c>
      <c r="M293" s="704">
        <v>200</v>
      </c>
      <c r="N293" s="704">
        <v>0</v>
      </c>
      <c r="O293" s="704">
        <v>0</v>
      </c>
      <c r="P293" s="704">
        <v>0</v>
      </c>
      <c r="Q293" s="704">
        <v>0</v>
      </c>
      <c r="R293" s="704">
        <v>0</v>
      </c>
      <c r="S293" s="704">
        <v>0</v>
      </c>
      <c r="T293" s="704">
        <v>0</v>
      </c>
      <c r="U293" s="746">
        <v>0</v>
      </c>
      <c r="V293" s="746"/>
      <c r="W293" s="746">
        <v>0</v>
      </c>
      <c r="X293" s="746"/>
      <c r="Z293" s="701"/>
    </row>
    <row r="294" spans="2:26" ht="15" customHeight="1">
      <c r="B294" s="740"/>
      <c r="C294" s="740"/>
      <c r="D294" s="702">
        <v>85154</v>
      </c>
      <c r="E294" s="702"/>
      <c r="F294" s="747" t="s">
        <v>262</v>
      </c>
      <c r="G294" s="747"/>
      <c r="H294" s="746">
        <v>60800</v>
      </c>
      <c r="I294" s="746"/>
      <c r="J294" s="704">
        <v>60800</v>
      </c>
      <c r="K294" s="704">
        <v>35800</v>
      </c>
      <c r="L294" s="704">
        <v>15000</v>
      </c>
      <c r="M294" s="704">
        <v>20800</v>
      </c>
      <c r="N294" s="704">
        <v>25000</v>
      </c>
      <c r="O294" s="704">
        <v>0</v>
      </c>
      <c r="P294" s="704">
        <v>0</v>
      </c>
      <c r="Q294" s="704">
        <v>0</v>
      </c>
      <c r="R294" s="704">
        <v>0</v>
      </c>
      <c r="S294" s="704">
        <v>0</v>
      </c>
      <c r="T294" s="704">
        <v>0</v>
      </c>
      <c r="U294" s="746">
        <v>0</v>
      </c>
      <c r="V294" s="746"/>
      <c r="W294" s="746">
        <v>0</v>
      </c>
      <c r="X294" s="746"/>
      <c r="Z294" s="701"/>
    </row>
    <row r="295" spans="2:26" ht="26.25" customHeight="1">
      <c r="B295" s="740"/>
      <c r="C295" s="740"/>
      <c r="D295" s="702"/>
      <c r="E295" s="702">
        <v>2800</v>
      </c>
      <c r="F295" s="747" t="s">
        <v>735</v>
      </c>
      <c r="G295" s="747"/>
      <c r="H295" s="746">
        <v>25000</v>
      </c>
      <c r="I295" s="746"/>
      <c r="J295" s="704">
        <v>25000</v>
      </c>
      <c r="K295" s="704">
        <v>0</v>
      </c>
      <c r="L295" s="704">
        <v>0</v>
      </c>
      <c r="M295" s="704">
        <v>0</v>
      </c>
      <c r="N295" s="704">
        <v>25000</v>
      </c>
      <c r="O295" s="704">
        <v>0</v>
      </c>
      <c r="P295" s="704">
        <v>0</v>
      </c>
      <c r="Q295" s="704">
        <v>0</v>
      </c>
      <c r="R295" s="704">
        <v>0</v>
      </c>
      <c r="S295" s="704">
        <v>0</v>
      </c>
      <c r="T295" s="704">
        <v>0</v>
      </c>
      <c r="U295" s="746">
        <v>0</v>
      </c>
      <c r="V295" s="746"/>
      <c r="W295" s="746">
        <v>0</v>
      </c>
      <c r="X295" s="746"/>
      <c r="Z295" s="701"/>
    </row>
    <row r="296" spans="2:26" ht="15" customHeight="1">
      <c r="B296" s="740"/>
      <c r="C296" s="740"/>
      <c r="D296" s="702"/>
      <c r="E296" s="702">
        <v>4170</v>
      </c>
      <c r="F296" s="747" t="s">
        <v>427</v>
      </c>
      <c r="G296" s="747"/>
      <c r="H296" s="746">
        <v>15000</v>
      </c>
      <c r="I296" s="746"/>
      <c r="J296" s="704">
        <v>15000</v>
      </c>
      <c r="K296" s="704">
        <v>15000</v>
      </c>
      <c r="L296" s="704">
        <v>15000</v>
      </c>
      <c r="M296" s="704">
        <v>0</v>
      </c>
      <c r="N296" s="704">
        <v>0</v>
      </c>
      <c r="O296" s="704">
        <v>0</v>
      </c>
      <c r="P296" s="704">
        <v>0</v>
      </c>
      <c r="Q296" s="704">
        <v>0</v>
      </c>
      <c r="R296" s="704">
        <v>0</v>
      </c>
      <c r="S296" s="704">
        <v>0</v>
      </c>
      <c r="T296" s="704">
        <v>0</v>
      </c>
      <c r="U296" s="746">
        <v>0</v>
      </c>
      <c r="V296" s="746"/>
      <c r="W296" s="746">
        <v>0</v>
      </c>
      <c r="X296" s="746"/>
      <c r="Z296" s="701"/>
    </row>
    <row r="297" spans="2:26" ht="15" customHeight="1">
      <c r="B297" s="740"/>
      <c r="C297" s="740"/>
      <c r="D297" s="702"/>
      <c r="E297" s="702">
        <v>4210</v>
      </c>
      <c r="F297" s="747" t="s">
        <v>712</v>
      </c>
      <c r="G297" s="747"/>
      <c r="H297" s="746">
        <v>10800</v>
      </c>
      <c r="I297" s="746"/>
      <c r="J297" s="704">
        <v>10800</v>
      </c>
      <c r="K297" s="704">
        <v>10800</v>
      </c>
      <c r="L297" s="704">
        <v>0</v>
      </c>
      <c r="M297" s="704">
        <v>10800</v>
      </c>
      <c r="N297" s="704">
        <v>0</v>
      </c>
      <c r="O297" s="704">
        <v>0</v>
      </c>
      <c r="P297" s="704">
        <v>0</v>
      </c>
      <c r="Q297" s="704">
        <v>0</v>
      </c>
      <c r="R297" s="704">
        <v>0</v>
      </c>
      <c r="S297" s="704">
        <v>0</v>
      </c>
      <c r="T297" s="704">
        <v>0</v>
      </c>
      <c r="U297" s="746">
        <v>0</v>
      </c>
      <c r="V297" s="746"/>
      <c r="W297" s="746">
        <v>0</v>
      </c>
      <c r="X297" s="746"/>
      <c r="Z297" s="701"/>
    </row>
    <row r="298" spans="2:26" ht="17.25" customHeight="1">
      <c r="B298" s="740"/>
      <c r="C298" s="740"/>
      <c r="D298" s="702"/>
      <c r="E298" s="702">
        <v>4300</v>
      </c>
      <c r="F298" s="747" t="s">
        <v>437</v>
      </c>
      <c r="G298" s="747"/>
      <c r="H298" s="746">
        <v>4000</v>
      </c>
      <c r="I298" s="746"/>
      <c r="J298" s="704">
        <v>4000</v>
      </c>
      <c r="K298" s="704">
        <v>4000</v>
      </c>
      <c r="L298" s="704">
        <v>0</v>
      </c>
      <c r="M298" s="704">
        <v>4000</v>
      </c>
      <c r="N298" s="704">
        <v>0</v>
      </c>
      <c r="O298" s="704">
        <v>0</v>
      </c>
      <c r="P298" s="704">
        <v>0</v>
      </c>
      <c r="Q298" s="704">
        <v>0</v>
      </c>
      <c r="R298" s="704">
        <v>0</v>
      </c>
      <c r="S298" s="704">
        <v>0</v>
      </c>
      <c r="T298" s="704">
        <v>0</v>
      </c>
      <c r="U298" s="746">
        <v>0</v>
      </c>
      <c r="V298" s="746"/>
      <c r="W298" s="746">
        <v>0</v>
      </c>
      <c r="X298" s="746"/>
      <c r="Z298" s="701"/>
    </row>
    <row r="299" spans="1:26" ht="15" customHeight="1">
      <c r="A299" s="735"/>
      <c r="B299" s="735"/>
      <c r="C299" s="735"/>
      <c r="D299" s="735"/>
      <c r="E299" s="735"/>
      <c r="F299" s="735"/>
      <c r="G299" s="735"/>
      <c r="H299" s="735"/>
      <c r="I299" s="735"/>
      <c r="J299" s="735"/>
      <c r="K299" s="735"/>
      <c r="L299" s="735"/>
      <c r="M299" s="735"/>
      <c r="N299" s="735"/>
      <c r="O299" s="735"/>
      <c r="P299" s="735"/>
      <c r="Q299" s="735"/>
      <c r="R299" s="735"/>
      <c r="S299" s="735"/>
      <c r="T299" s="735"/>
      <c r="U299" s="735"/>
      <c r="V299" s="741" t="s">
        <v>736</v>
      </c>
      <c r="W299" s="741"/>
      <c r="X299" s="735"/>
      <c r="Y299" s="735"/>
      <c r="Z299" s="701"/>
    </row>
    <row r="300" spans="1:26" ht="31.5" customHeight="1">
      <c r="A300" s="735"/>
      <c r="B300" s="735"/>
      <c r="C300" s="735"/>
      <c r="D300" s="735"/>
      <c r="E300" s="735"/>
      <c r="F300" s="735"/>
      <c r="G300" s="735"/>
      <c r="H300" s="735"/>
      <c r="I300" s="735"/>
      <c r="J300" s="735"/>
      <c r="K300" s="735"/>
      <c r="L300" s="735"/>
      <c r="M300" s="735"/>
      <c r="N300" s="735"/>
      <c r="O300" s="735"/>
      <c r="P300" s="735"/>
      <c r="Q300" s="735"/>
      <c r="R300" s="735"/>
      <c r="S300" s="735"/>
      <c r="T300" s="735"/>
      <c r="U300" s="735"/>
      <c r="V300" s="735"/>
      <c r="W300" s="735"/>
      <c r="X300" s="735"/>
      <c r="Y300" s="735"/>
      <c r="Z300" s="701"/>
    </row>
    <row r="301" spans="1:26" ht="15" customHeight="1">
      <c r="A301" s="735"/>
      <c r="B301" s="735"/>
      <c r="C301" s="748"/>
      <c r="D301" s="748"/>
      <c r="E301" s="748"/>
      <c r="F301" s="748"/>
      <c r="G301" s="749"/>
      <c r="H301" s="749"/>
      <c r="I301" s="735"/>
      <c r="J301" s="735"/>
      <c r="K301" s="735"/>
      <c r="L301" s="735"/>
      <c r="M301" s="735"/>
      <c r="N301" s="735"/>
      <c r="O301" s="735"/>
      <c r="P301" s="735"/>
      <c r="Q301" s="735"/>
      <c r="R301" s="735"/>
      <c r="S301" s="735"/>
      <c r="T301" s="735"/>
      <c r="U301" s="735"/>
      <c r="V301" s="735"/>
      <c r="W301" s="735"/>
      <c r="X301" s="735"/>
      <c r="Y301" s="735"/>
      <c r="Z301" s="701"/>
    </row>
    <row r="302" spans="2:26" ht="9" customHeight="1">
      <c r="B302" s="740" t="s">
        <v>66</v>
      </c>
      <c r="C302" s="740"/>
      <c r="D302" s="740" t="s">
        <v>67</v>
      </c>
      <c r="E302" s="740" t="s">
        <v>68</v>
      </c>
      <c r="F302" s="740" t="s">
        <v>69</v>
      </c>
      <c r="G302" s="740"/>
      <c r="H302" s="740" t="s">
        <v>223</v>
      </c>
      <c r="I302" s="740"/>
      <c r="J302" s="740" t="s">
        <v>224</v>
      </c>
      <c r="K302" s="740"/>
      <c r="L302" s="740"/>
      <c r="M302" s="740"/>
      <c r="N302" s="740"/>
      <c r="O302" s="740"/>
      <c r="P302" s="740"/>
      <c r="Q302" s="740"/>
      <c r="R302" s="740"/>
      <c r="S302" s="740"/>
      <c r="T302" s="740"/>
      <c r="U302" s="740"/>
      <c r="V302" s="740"/>
      <c r="W302" s="740"/>
      <c r="X302" s="740"/>
      <c r="Z302" s="701"/>
    </row>
    <row r="303" spans="2:26" ht="12.75" customHeight="1">
      <c r="B303" s="740"/>
      <c r="C303" s="740"/>
      <c r="D303" s="740"/>
      <c r="E303" s="740"/>
      <c r="F303" s="740"/>
      <c r="G303" s="740"/>
      <c r="H303" s="740"/>
      <c r="I303" s="740"/>
      <c r="J303" s="740" t="s">
        <v>225</v>
      </c>
      <c r="K303" s="740" t="s">
        <v>226</v>
      </c>
      <c r="L303" s="740"/>
      <c r="M303" s="740"/>
      <c r="N303" s="740"/>
      <c r="O303" s="740"/>
      <c r="P303" s="740"/>
      <c r="Q303" s="740"/>
      <c r="R303" s="740"/>
      <c r="S303" s="740" t="s">
        <v>227</v>
      </c>
      <c r="T303" s="740" t="s">
        <v>226</v>
      </c>
      <c r="U303" s="740"/>
      <c r="V303" s="740"/>
      <c r="W303" s="740"/>
      <c r="X303" s="740"/>
      <c r="Z303" s="701"/>
    </row>
    <row r="304" spans="2:26" ht="2.25" customHeight="1">
      <c r="B304" s="740"/>
      <c r="C304" s="740"/>
      <c r="D304" s="740"/>
      <c r="E304" s="740"/>
      <c r="F304" s="740"/>
      <c r="G304" s="740"/>
      <c r="H304" s="740"/>
      <c r="I304" s="740"/>
      <c r="J304" s="740"/>
      <c r="K304" s="740"/>
      <c r="L304" s="740"/>
      <c r="M304" s="740"/>
      <c r="N304" s="740"/>
      <c r="O304" s="740"/>
      <c r="P304" s="740"/>
      <c r="Q304" s="740"/>
      <c r="R304" s="740"/>
      <c r="S304" s="740"/>
      <c r="T304" s="740" t="s">
        <v>228</v>
      </c>
      <c r="U304" s="740" t="s">
        <v>229</v>
      </c>
      <c r="V304" s="740"/>
      <c r="W304" s="740" t="s">
        <v>230</v>
      </c>
      <c r="X304" s="740"/>
      <c r="Z304" s="701"/>
    </row>
    <row r="305" spans="2:26" ht="6" customHeight="1">
      <c r="B305" s="740"/>
      <c r="C305" s="740"/>
      <c r="D305" s="740"/>
      <c r="E305" s="740"/>
      <c r="F305" s="740"/>
      <c r="G305" s="740"/>
      <c r="H305" s="740"/>
      <c r="I305" s="740"/>
      <c r="J305" s="740"/>
      <c r="K305" s="740" t="s">
        <v>231</v>
      </c>
      <c r="L305" s="740" t="s">
        <v>226</v>
      </c>
      <c r="M305" s="740"/>
      <c r="N305" s="740" t="s">
        <v>232</v>
      </c>
      <c r="O305" s="740" t="s">
        <v>233</v>
      </c>
      <c r="P305" s="740" t="s">
        <v>234</v>
      </c>
      <c r="Q305" s="740" t="s">
        <v>235</v>
      </c>
      <c r="R305" s="740" t="s">
        <v>236</v>
      </c>
      <c r="S305" s="740"/>
      <c r="T305" s="740"/>
      <c r="U305" s="740"/>
      <c r="V305" s="740"/>
      <c r="W305" s="740"/>
      <c r="X305" s="740"/>
      <c r="Z305" s="701"/>
    </row>
    <row r="306" spans="2:26" ht="2.25" customHeight="1">
      <c r="B306" s="740"/>
      <c r="C306" s="740"/>
      <c r="D306" s="740"/>
      <c r="E306" s="740"/>
      <c r="F306" s="740"/>
      <c r="G306" s="740"/>
      <c r="H306" s="740"/>
      <c r="I306" s="740"/>
      <c r="J306" s="740"/>
      <c r="K306" s="740"/>
      <c r="L306" s="740"/>
      <c r="M306" s="740"/>
      <c r="N306" s="740"/>
      <c r="O306" s="740"/>
      <c r="P306" s="740"/>
      <c r="Q306" s="740"/>
      <c r="R306" s="740"/>
      <c r="S306" s="740"/>
      <c r="T306" s="740"/>
      <c r="U306" s="740" t="s">
        <v>237</v>
      </c>
      <c r="V306" s="740"/>
      <c r="W306" s="740"/>
      <c r="X306" s="740"/>
      <c r="Z306" s="701"/>
    </row>
    <row r="307" spans="2:26" ht="44.25" customHeight="1">
      <c r="B307" s="740"/>
      <c r="C307" s="740"/>
      <c r="D307" s="740"/>
      <c r="E307" s="740"/>
      <c r="F307" s="740"/>
      <c r="G307" s="740"/>
      <c r="H307" s="740"/>
      <c r="I307" s="740"/>
      <c r="J307" s="740"/>
      <c r="K307" s="740"/>
      <c r="L307" s="702" t="s">
        <v>238</v>
      </c>
      <c r="M307" s="702" t="s">
        <v>239</v>
      </c>
      <c r="N307" s="740"/>
      <c r="O307" s="740"/>
      <c r="P307" s="740"/>
      <c r="Q307" s="740"/>
      <c r="R307" s="740"/>
      <c r="S307" s="740"/>
      <c r="T307" s="740"/>
      <c r="U307" s="740"/>
      <c r="V307" s="740"/>
      <c r="W307" s="740"/>
      <c r="X307" s="740"/>
      <c r="Z307" s="701"/>
    </row>
    <row r="308" spans="2:26" ht="9" customHeight="1">
      <c r="B308" s="742">
        <v>1</v>
      </c>
      <c r="C308" s="742"/>
      <c r="D308" s="703">
        <v>2</v>
      </c>
      <c r="E308" s="703">
        <v>3</v>
      </c>
      <c r="F308" s="742">
        <v>4</v>
      </c>
      <c r="G308" s="742"/>
      <c r="H308" s="742">
        <v>5</v>
      </c>
      <c r="I308" s="742"/>
      <c r="J308" s="703">
        <v>6</v>
      </c>
      <c r="K308" s="703">
        <v>7</v>
      </c>
      <c r="L308" s="703">
        <v>8</v>
      </c>
      <c r="M308" s="703">
        <v>9</v>
      </c>
      <c r="N308" s="703">
        <v>10</v>
      </c>
      <c r="O308" s="703">
        <v>11</v>
      </c>
      <c r="P308" s="703">
        <v>12</v>
      </c>
      <c r="Q308" s="703">
        <v>13</v>
      </c>
      <c r="R308" s="703">
        <v>14</v>
      </c>
      <c r="S308" s="703">
        <v>15</v>
      </c>
      <c r="T308" s="703">
        <v>16</v>
      </c>
      <c r="U308" s="742">
        <v>17</v>
      </c>
      <c r="V308" s="742"/>
      <c r="W308" s="742">
        <v>18</v>
      </c>
      <c r="X308" s="742"/>
      <c r="Z308" s="701"/>
    </row>
    <row r="309" spans="2:26" ht="15" customHeight="1">
      <c r="B309" s="740"/>
      <c r="C309" s="740"/>
      <c r="D309" s="702"/>
      <c r="E309" s="702">
        <v>4430</v>
      </c>
      <c r="F309" s="747" t="s">
        <v>447</v>
      </c>
      <c r="G309" s="747"/>
      <c r="H309" s="746">
        <v>6000</v>
      </c>
      <c r="I309" s="746"/>
      <c r="J309" s="704">
        <v>6000</v>
      </c>
      <c r="K309" s="704">
        <v>6000</v>
      </c>
      <c r="L309" s="704">
        <v>0</v>
      </c>
      <c r="M309" s="704">
        <v>6000</v>
      </c>
      <c r="N309" s="704">
        <v>0</v>
      </c>
      <c r="O309" s="704">
        <v>0</v>
      </c>
      <c r="P309" s="704">
        <v>0</v>
      </c>
      <c r="Q309" s="704">
        <v>0</v>
      </c>
      <c r="R309" s="704">
        <v>0</v>
      </c>
      <c r="S309" s="704">
        <v>0</v>
      </c>
      <c r="T309" s="704">
        <v>0</v>
      </c>
      <c r="U309" s="746">
        <v>0</v>
      </c>
      <c r="V309" s="746"/>
      <c r="W309" s="746">
        <v>0</v>
      </c>
      <c r="X309" s="746"/>
      <c r="Z309" s="701"/>
    </row>
    <row r="310" spans="2:26" ht="15" customHeight="1">
      <c r="B310" s="740">
        <v>852</v>
      </c>
      <c r="C310" s="740"/>
      <c r="D310" s="702"/>
      <c r="E310" s="702"/>
      <c r="F310" s="747" t="s">
        <v>187</v>
      </c>
      <c r="G310" s="747"/>
      <c r="H310" s="746">
        <v>2728200</v>
      </c>
      <c r="I310" s="746"/>
      <c r="J310" s="704">
        <v>2728200</v>
      </c>
      <c r="K310" s="704">
        <v>545530</v>
      </c>
      <c r="L310" s="704">
        <v>349250</v>
      </c>
      <c r="M310" s="704">
        <v>196280</v>
      </c>
      <c r="N310" s="704">
        <v>0</v>
      </c>
      <c r="O310" s="704">
        <v>2182670</v>
      </c>
      <c r="P310" s="704">
        <v>0</v>
      </c>
      <c r="Q310" s="704">
        <v>0</v>
      </c>
      <c r="R310" s="704">
        <v>0</v>
      </c>
      <c r="S310" s="704">
        <v>0</v>
      </c>
      <c r="T310" s="704">
        <v>0</v>
      </c>
      <c r="U310" s="746">
        <v>0</v>
      </c>
      <c r="V310" s="746"/>
      <c r="W310" s="746">
        <v>0</v>
      </c>
      <c r="X310" s="746"/>
      <c r="Z310" s="701"/>
    </row>
    <row r="311" spans="2:26" ht="15" customHeight="1">
      <c r="B311" s="740"/>
      <c r="C311" s="740"/>
      <c r="D311" s="702">
        <v>85201</v>
      </c>
      <c r="E311" s="702"/>
      <c r="F311" s="747" t="s">
        <v>558</v>
      </c>
      <c r="G311" s="747"/>
      <c r="H311" s="746">
        <v>40000</v>
      </c>
      <c r="I311" s="746"/>
      <c r="J311" s="704">
        <v>40000</v>
      </c>
      <c r="K311" s="704">
        <v>40000</v>
      </c>
      <c r="L311" s="704">
        <v>0</v>
      </c>
      <c r="M311" s="704">
        <v>40000</v>
      </c>
      <c r="N311" s="704">
        <v>0</v>
      </c>
      <c r="O311" s="704">
        <v>0</v>
      </c>
      <c r="P311" s="704">
        <v>0</v>
      </c>
      <c r="Q311" s="704">
        <v>0</v>
      </c>
      <c r="R311" s="704">
        <v>0</v>
      </c>
      <c r="S311" s="704">
        <v>0</v>
      </c>
      <c r="T311" s="704">
        <v>0</v>
      </c>
      <c r="U311" s="746">
        <v>0</v>
      </c>
      <c r="V311" s="746"/>
      <c r="W311" s="746">
        <v>0</v>
      </c>
      <c r="X311" s="746"/>
      <c r="Z311" s="701"/>
    </row>
    <row r="312" spans="2:26" ht="15" customHeight="1">
      <c r="B312" s="740"/>
      <c r="C312" s="740"/>
      <c r="D312" s="702"/>
      <c r="E312" s="702">
        <v>4300</v>
      </c>
      <c r="F312" s="747" t="s">
        <v>437</v>
      </c>
      <c r="G312" s="747"/>
      <c r="H312" s="746">
        <v>40000</v>
      </c>
      <c r="I312" s="746"/>
      <c r="J312" s="704">
        <v>40000</v>
      </c>
      <c r="K312" s="704">
        <v>40000</v>
      </c>
      <c r="L312" s="704">
        <v>0</v>
      </c>
      <c r="M312" s="704">
        <v>40000</v>
      </c>
      <c r="N312" s="704">
        <v>0</v>
      </c>
      <c r="O312" s="704">
        <v>0</v>
      </c>
      <c r="P312" s="704">
        <v>0</v>
      </c>
      <c r="Q312" s="704">
        <v>0</v>
      </c>
      <c r="R312" s="704">
        <v>0</v>
      </c>
      <c r="S312" s="704">
        <v>0</v>
      </c>
      <c r="T312" s="704">
        <v>0</v>
      </c>
      <c r="U312" s="746">
        <v>0</v>
      </c>
      <c r="V312" s="746"/>
      <c r="W312" s="746">
        <v>0</v>
      </c>
      <c r="X312" s="746"/>
      <c r="Z312" s="701"/>
    </row>
    <row r="313" spans="2:26" ht="15" customHeight="1">
      <c r="B313" s="740"/>
      <c r="C313" s="740"/>
      <c r="D313" s="702">
        <v>85202</v>
      </c>
      <c r="E313" s="702"/>
      <c r="F313" s="747" t="s">
        <v>263</v>
      </c>
      <c r="G313" s="747"/>
      <c r="H313" s="746">
        <v>90000</v>
      </c>
      <c r="I313" s="746"/>
      <c r="J313" s="704">
        <v>90000</v>
      </c>
      <c r="K313" s="704">
        <v>90000</v>
      </c>
      <c r="L313" s="704">
        <v>0</v>
      </c>
      <c r="M313" s="704">
        <v>90000</v>
      </c>
      <c r="N313" s="704">
        <v>0</v>
      </c>
      <c r="O313" s="704">
        <v>0</v>
      </c>
      <c r="P313" s="704">
        <v>0</v>
      </c>
      <c r="Q313" s="704">
        <v>0</v>
      </c>
      <c r="R313" s="704">
        <v>0</v>
      </c>
      <c r="S313" s="704">
        <v>0</v>
      </c>
      <c r="T313" s="704">
        <v>0</v>
      </c>
      <c r="U313" s="746">
        <v>0</v>
      </c>
      <c r="V313" s="746"/>
      <c r="W313" s="746">
        <v>0</v>
      </c>
      <c r="X313" s="746"/>
      <c r="Z313" s="701"/>
    </row>
    <row r="314" spans="2:26" ht="26.25" customHeight="1">
      <c r="B314" s="740"/>
      <c r="C314" s="740"/>
      <c r="D314" s="702"/>
      <c r="E314" s="702">
        <v>4330</v>
      </c>
      <c r="F314" s="747" t="s">
        <v>737</v>
      </c>
      <c r="G314" s="747"/>
      <c r="H314" s="746">
        <v>90000</v>
      </c>
      <c r="I314" s="746"/>
      <c r="J314" s="704">
        <v>90000</v>
      </c>
      <c r="K314" s="704">
        <v>90000</v>
      </c>
      <c r="L314" s="704">
        <v>0</v>
      </c>
      <c r="M314" s="704">
        <v>90000</v>
      </c>
      <c r="N314" s="704">
        <v>0</v>
      </c>
      <c r="O314" s="704">
        <v>0</v>
      </c>
      <c r="P314" s="704">
        <v>0</v>
      </c>
      <c r="Q314" s="704">
        <v>0</v>
      </c>
      <c r="R314" s="704">
        <v>0</v>
      </c>
      <c r="S314" s="704">
        <v>0</v>
      </c>
      <c r="T314" s="704">
        <v>0</v>
      </c>
      <c r="U314" s="746">
        <v>0</v>
      </c>
      <c r="V314" s="746"/>
      <c r="W314" s="746">
        <v>0</v>
      </c>
      <c r="X314" s="746"/>
      <c r="Z314" s="701"/>
    </row>
    <row r="315" spans="2:26" ht="19.5" customHeight="1">
      <c r="B315" s="740"/>
      <c r="C315" s="740"/>
      <c r="D315" s="702">
        <v>85205</v>
      </c>
      <c r="E315" s="702"/>
      <c r="F315" s="747" t="s">
        <v>559</v>
      </c>
      <c r="G315" s="747"/>
      <c r="H315" s="746">
        <v>10000</v>
      </c>
      <c r="I315" s="746"/>
      <c r="J315" s="704">
        <v>10000</v>
      </c>
      <c r="K315" s="704">
        <v>10000</v>
      </c>
      <c r="L315" s="704">
        <v>0</v>
      </c>
      <c r="M315" s="704">
        <v>10000</v>
      </c>
      <c r="N315" s="704">
        <v>0</v>
      </c>
      <c r="O315" s="704">
        <v>0</v>
      </c>
      <c r="P315" s="704">
        <v>0</v>
      </c>
      <c r="Q315" s="704">
        <v>0</v>
      </c>
      <c r="R315" s="704">
        <v>0</v>
      </c>
      <c r="S315" s="704">
        <v>0</v>
      </c>
      <c r="T315" s="704">
        <v>0</v>
      </c>
      <c r="U315" s="746">
        <v>0</v>
      </c>
      <c r="V315" s="746"/>
      <c r="W315" s="746">
        <v>0</v>
      </c>
      <c r="X315" s="746"/>
      <c r="Z315" s="701"/>
    </row>
    <row r="316" spans="2:26" ht="15" customHeight="1">
      <c r="B316" s="740"/>
      <c r="C316" s="740"/>
      <c r="D316" s="702"/>
      <c r="E316" s="702">
        <v>4210</v>
      </c>
      <c r="F316" s="747" t="s">
        <v>712</v>
      </c>
      <c r="G316" s="747"/>
      <c r="H316" s="746">
        <v>2500</v>
      </c>
      <c r="I316" s="746"/>
      <c r="J316" s="704">
        <v>2500</v>
      </c>
      <c r="K316" s="704">
        <v>2500</v>
      </c>
      <c r="L316" s="704">
        <v>0</v>
      </c>
      <c r="M316" s="704">
        <v>2500</v>
      </c>
      <c r="N316" s="704">
        <v>0</v>
      </c>
      <c r="O316" s="704">
        <v>0</v>
      </c>
      <c r="P316" s="704">
        <v>0</v>
      </c>
      <c r="Q316" s="704">
        <v>0</v>
      </c>
      <c r="R316" s="704">
        <v>0</v>
      </c>
      <c r="S316" s="704">
        <v>0</v>
      </c>
      <c r="T316" s="704">
        <v>0</v>
      </c>
      <c r="U316" s="746">
        <v>0</v>
      </c>
      <c r="V316" s="746"/>
      <c r="W316" s="746">
        <v>0</v>
      </c>
      <c r="X316" s="746"/>
      <c r="Z316" s="701"/>
    </row>
    <row r="317" spans="2:26" ht="15" customHeight="1">
      <c r="B317" s="740"/>
      <c r="C317" s="740"/>
      <c r="D317" s="702"/>
      <c r="E317" s="702">
        <v>4270</v>
      </c>
      <c r="F317" s="747" t="s">
        <v>719</v>
      </c>
      <c r="G317" s="747"/>
      <c r="H317" s="746">
        <v>7000</v>
      </c>
      <c r="I317" s="746"/>
      <c r="J317" s="704">
        <v>7000</v>
      </c>
      <c r="K317" s="704">
        <v>7000</v>
      </c>
      <c r="L317" s="704">
        <v>0</v>
      </c>
      <c r="M317" s="704">
        <v>7000</v>
      </c>
      <c r="N317" s="704">
        <v>0</v>
      </c>
      <c r="O317" s="704">
        <v>0</v>
      </c>
      <c r="P317" s="704">
        <v>0</v>
      </c>
      <c r="Q317" s="704">
        <v>0</v>
      </c>
      <c r="R317" s="704">
        <v>0</v>
      </c>
      <c r="S317" s="704">
        <v>0</v>
      </c>
      <c r="T317" s="704">
        <v>0</v>
      </c>
      <c r="U317" s="746">
        <v>0</v>
      </c>
      <c r="V317" s="746"/>
      <c r="W317" s="746">
        <v>0</v>
      </c>
      <c r="X317" s="746"/>
      <c r="Z317" s="701"/>
    </row>
    <row r="318" spans="2:26" ht="15" customHeight="1">
      <c r="B318" s="740"/>
      <c r="C318" s="740"/>
      <c r="D318" s="702"/>
      <c r="E318" s="702">
        <v>4300</v>
      </c>
      <c r="F318" s="747" t="s">
        <v>437</v>
      </c>
      <c r="G318" s="747"/>
      <c r="H318" s="746">
        <v>500</v>
      </c>
      <c r="I318" s="746"/>
      <c r="J318" s="704">
        <v>500</v>
      </c>
      <c r="K318" s="704">
        <v>500</v>
      </c>
      <c r="L318" s="704">
        <v>0</v>
      </c>
      <c r="M318" s="704">
        <v>500</v>
      </c>
      <c r="N318" s="704">
        <v>0</v>
      </c>
      <c r="O318" s="704">
        <v>0</v>
      </c>
      <c r="P318" s="704">
        <v>0</v>
      </c>
      <c r="Q318" s="704">
        <v>0</v>
      </c>
      <c r="R318" s="704">
        <v>0</v>
      </c>
      <c r="S318" s="704">
        <v>0</v>
      </c>
      <c r="T318" s="704">
        <v>0</v>
      </c>
      <c r="U318" s="746">
        <v>0</v>
      </c>
      <c r="V318" s="746"/>
      <c r="W318" s="746">
        <v>0</v>
      </c>
      <c r="X318" s="746"/>
      <c r="Z318" s="701"/>
    </row>
    <row r="319" spans="2:26" ht="26.25" customHeight="1">
      <c r="B319" s="740"/>
      <c r="C319" s="740"/>
      <c r="D319" s="702">
        <v>85212</v>
      </c>
      <c r="E319" s="702"/>
      <c r="F319" s="747" t="s">
        <v>615</v>
      </c>
      <c r="G319" s="747"/>
      <c r="H319" s="746">
        <v>1361000</v>
      </c>
      <c r="I319" s="746"/>
      <c r="J319" s="704">
        <v>1361000</v>
      </c>
      <c r="K319" s="704">
        <v>40830</v>
      </c>
      <c r="L319" s="704">
        <v>38550</v>
      </c>
      <c r="M319" s="704">
        <v>2280</v>
      </c>
      <c r="N319" s="704">
        <v>0</v>
      </c>
      <c r="O319" s="704">
        <v>1320170</v>
      </c>
      <c r="P319" s="704">
        <v>0</v>
      </c>
      <c r="Q319" s="704">
        <v>0</v>
      </c>
      <c r="R319" s="704">
        <v>0</v>
      </c>
      <c r="S319" s="704">
        <v>0</v>
      </c>
      <c r="T319" s="704">
        <v>0</v>
      </c>
      <c r="U319" s="746">
        <v>0</v>
      </c>
      <c r="V319" s="746"/>
      <c r="W319" s="746">
        <v>0</v>
      </c>
      <c r="X319" s="746"/>
      <c r="Z319" s="701"/>
    </row>
    <row r="320" spans="2:26" ht="15" customHeight="1">
      <c r="B320" s="740"/>
      <c r="C320" s="740"/>
      <c r="D320" s="702"/>
      <c r="E320" s="702">
        <v>3110</v>
      </c>
      <c r="F320" s="747" t="s">
        <v>738</v>
      </c>
      <c r="G320" s="747"/>
      <c r="H320" s="746">
        <v>1320170</v>
      </c>
      <c r="I320" s="746"/>
      <c r="J320" s="704">
        <v>1320170</v>
      </c>
      <c r="K320" s="704">
        <v>0</v>
      </c>
      <c r="L320" s="704">
        <v>0</v>
      </c>
      <c r="M320" s="704">
        <v>0</v>
      </c>
      <c r="N320" s="704">
        <v>0</v>
      </c>
      <c r="O320" s="704">
        <v>1320170</v>
      </c>
      <c r="P320" s="704">
        <v>0</v>
      </c>
      <c r="Q320" s="704">
        <v>0</v>
      </c>
      <c r="R320" s="704">
        <v>0</v>
      </c>
      <c r="S320" s="704">
        <v>0</v>
      </c>
      <c r="T320" s="704">
        <v>0</v>
      </c>
      <c r="U320" s="746">
        <v>0</v>
      </c>
      <c r="V320" s="746"/>
      <c r="W320" s="746">
        <v>0</v>
      </c>
      <c r="X320" s="746"/>
      <c r="Z320" s="701"/>
    </row>
    <row r="321" spans="2:26" ht="15" customHeight="1">
      <c r="B321" s="740"/>
      <c r="C321" s="740"/>
      <c r="D321" s="702"/>
      <c r="E321" s="702">
        <v>4010</v>
      </c>
      <c r="F321" s="747" t="s">
        <v>417</v>
      </c>
      <c r="G321" s="747"/>
      <c r="H321" s="746">
        <v>30000</v>
      </c>
      <c r="I321" s="746"/>
      <c r="J321" s="704">
        <v>30000</v>
      </c>
      <c r="K321" s="704">
        <v>30000</v>
      </c>
      <c r="L321" s="704">
        <v>30000</v>
      </c>
      <c r="M321" s="704">
        <v>0</v>
      </c>
      <c r="N321" s="704">
        <v>0</v>
      </c>
      <c r="O321" s="704">
        <v>0</v>
      </c>
      <c r="P321" s="704">
        <v>0</v>
      </c>
      <c r="Q321" s="704">
        <v>0</v>
      </c>
      <c r="R321" s="704">
        <v>0</v>
      </c>
      <c r="S321" s="704">
        <v>0</v>
      </c>
      <c r="T321" s="704">
        <v>0</v>
      </c>
      <c r="U321" s="746">
        <v>0</v>
      </c>
      <c r="V321" s="746"/>
      <c r="W321" s="746">
        <v>0</v>
      </c>
      <c r="X321" s="746"/>
      <c r="Z321" s="701"/>
    </row>
    <row r="322" spans="2:26" ht="15" customHeight="1">
      <c r="B322" s="740"/>
      <c r="C322" s="740"/>
      <c r="D322" s="702"/>
      <c r="E322" s="702">
        <v>4040</v>
      </c>
      <c r="F322" s="747" t="s">
        <v>419</v>
      </c>
      <c r="G322" s="747"/>
      <c r="H322" s="746">
        <v>2150</v>
      </c>
      <c r="I322" s="746"/>
      <c r="J322" s="704">
        <v>2150</v>
      </c>
      <c r="K322" s="704">
        <v>2150</v>
      </c>
      <c r="L322" s="704">
        <v>2150</v>
      </c>
      <c r="M322" s="704">
        <v>0</v>
      </c>
      <c r="N322" s="704">
        <v>0</v>
      </c>
      <c r="O322" s="704">
        <v>0</v>
      </c>
      <c r="P322" s="704">
        <v>0</v>
      </c>
      <c r="Q322" s="704">
        <v>0</v>
      </c>
      <c r="R322" s="704">
        <v>0</v>
      </c>
      <c r="S322" s="704">
        <v>0</v>
      </c>
      <c r="T322" s="704">
        <v>0</v>
      </c>
      <c r="U322" s="746">
        <v>0</v>
      </c>
      <c r="V322" s="746"/>
      <c r="W322" s="746">
        <v>0</v>
      </c>
      <c r="X322" s="746"/>
      <c r="Z322" s="701"/>
    </row>
    <row r="323" spans="2:26" ht="15" customHeight="1">
      <c r="B323" s="740"/>
      <c r="C323" s="740"/>
      <c r="D323" s="702"/>
      <c r="E323" s="702">
        <v>4110</v>
      </c>
      <c r="F323" s="747" t="s">
        <v>421</v>
      </c>
      <c r="G323" s="747"/>
      <c r="H323" s="746">
        <v>5575</v>
      </c>
      <c r="I323" s="746"/>
      <c r="J323" s="704">
        <v>5575</v>
      </c>
      <c r="K323" s="704">
        <v>5575</v>
      </c>
      <c r="L323" s="704">
        <v>5575</v>
      </c>
      <c r="M323" s="704">
        <v>0</v>
      </c>
      <c r="N323" s="704">
        <v>0</v>
      </c>
      <c r="O323" s="704">
        <v>0</v>
      </c>
      <c r="P323" s="704">
        <v>0</v>
      </c>
      <c r="Q323" s="704">
        <v>0</v>
      </c>
      <c r="R323" s="704">
        <v>0</v>
      </c>
      <c r="S323" s="704">
        <v>0</v>
      </c>
      <c r="T323" s="704">
        <v>0</v>
      </c>
      <c r="U323" s="746">
        <v>0</v>
      </c>
      <c r="V323" s="746"/>
      <c r="W323" s="746">
        <v>0</v>
      </c>
      <c r="X323" s="746"/>
      <c r="Z323" s="701"/>
    </row>
    <row r="324" spans="2:26" ht="15" customHeight="1">
      <c r="B324" s="740"/>
      <c r="C324" s="740"/>
      <c r="D324" s="702"/>
      <c r="E324" s="702">
        <v>4120</v>
      </c>
      <c r="F324" s="747" t="s">
        <v>423</v>
      </c>
      <c r="G324" s="747"/>
      <c r="H324" s="746">
        <v>825</v>
      </c>
      <c r="I324" s="746"/>
      <c r="J324" s="704">
        <v>825</v>
      </c>
      <c r="K324" s="704">
        <v>825</v>
      </c>
      <c r="L324" s="704">
        <v>825</v>
      </c>
      <c r="M324" s="704">
        <v>0</v>
      </c>
      <c r="N324" s="704">
        <v>0</v>
      </c>
      <c r="O324" s="704">
        <v>0</v>
      </c>
      <c r="P324" s="704">
        <v>0</v>
      </c>
      <c r="Q324" s="704">
        <v>0</v>
      </c>
      <c r="R324" s="704">
        <v>0</v>
      </c>
      <c r="S324" s="704">
        <v>0</v>
      </c>
      <c r="T324" s="704">
        <v>0</v>
      </c>
      <c r="U324" s="746">
        <v>0</v>
      </c>
      <c r="V324" s="746"/>
      <c r="W324" s="746">
        <v>0</v>
      </c>
      <c r="X324" s="746"/>
      <c r="Z324" s="701"/>
    </row>
    <row r="325" spans="2:26" ht="15" customHeight="1">
      <c r="B325" s="740"/>
      <c r="C325" s="740"/>
      <c r="D325" s="702"/>
      <c r="E325" s="702">
        <v>4210</v>
      </c>
      <c r="F325" s="747" t="s">
        <v>712</v>
      </c>
      <c r="G325" s="747"/>
      <c r="H325" s="746">
        <v>140</v>
      </c>
      <c r="I325" s="746"/>
      <c r="J325" s="704">
        <v>140</v>
      </c>
      <c r="K325" s="704">
        <v>140</v>
      </c>
      <c r="L325" s="704">
        <v>0</v>
      </c>
      <c r="M325" s="704">
        <v>140</v>
      </c>
      <c r="N325" s="704">
        <v>0</v>
      </c>
      <c r="O325" s="704">
        <v>0</v>
      </c>
      <c r="P325" s="704">
        <v>0</v>
      </c>
      <c r="Q325" s="704">
        <v>0</v>
      </c>
      <c r="R325" s="704">
        <v>0</v>
      </c>
      <c r="S325" s="704">
        <v>0</v>
      </c>
      <c r="T325" s="704">
        <v>0</v>
      </c>
      <c r="U325" s="746">
        <v>0</v>
      </c>
      <c r="V325" s="746"/>
      <c r="W325" s="746">
        <v>0</v>
      </c>
      <c r="X325" s="746"/>
      <c r="Z325" s="701"/>
    </row>
    <row r="326" spans="2:26" ht="15" customHeight="1">
      <c r="B326" s="740"/>
      <c r="C326" s="740"/>
      <c r="D326" s="702"/>
      <c r="E326" s="702">
        <v>4300</v>
      </c>
      <c r="F326" s="747" t="s">
        <v>437</v>
      </c>
      <c r="G326" s="747"/>
      <c r="H326" s="746">
        <v>500</v>
      </c>
      <c r="I326" s="746"/>
      <c r="J326" s="704">
        <v>500</v>
      </c>
      <c r="K326" s="704">
        <v>500</v>
      </c>
      <c r="L326" s="704">
        <v>0</v>
      </c>
      <c r="M326" s="704">
        <v>500</v>
      </c>
      <c r="N326" s="704">
        <v>0</v>
      </c>
      <c r="O326" s="704">
        <v>0</v>
      </c>
      <c r="P326" s="704">
        <v>0</v>
      </c>
      <c r="Q326" s="704">
        <v>0</v>
      </c>
      <c r="R326" s="704">
        <v>0</v>
      </c>
      <c r="S326" s="704">
        <v>0</v>
      </c>
      <c r="T326" s="704">
        <v>0</v>
      </c>
      <c r="U326" s="746">
        <v>0</v>
      </c>
      <c r="V326" s="746"/>
      <c r="W326" s="746">
        <v>0</v>
      </c>
      <c r="X326" s="746"/>
      <c r="Z326" s="701"/>
    </row>
    <row r="327" spans="2:26" ht="19.5" customHeight="1">
      <c r="B327" s="740"/>
      <c r="C327" s="740"/>
      <c r="D327" s="702"/>
      <c r="E327" s="702">
        <v>4440</v>
      </c>
      <c r="F327" s="747" t="s">
        <v>449</v>
      </c>
      <c r="G327" s="747"/>
      <c r="H327" s="746">
        <v>1640</v>
      </c>
      <c r="I327" s="746"/>
      <c r="J327" s="704">
        <v>1640</v>
      </c>
      <c r="K327" s="704">
        <v>1640</v>
      </c>
      <c r="L327" s="704">
        <v>0</v>
      </c>
      <c r="M327" s="704">
        <v>1640</v>
      </c>
      <c r="N327" s="704">
        <v>0</v>
      </c>
      <c r="O327" s="704">
        <v>0</v>
      </c>
      <c r="P327" s="704">
        <v>0</v>
      </c>
      <c r="Q327" s="704">
        <v>0</v>
      </c>
      <c r="R327" s="704">
        <v>0</v>
      </c>
      <c r="S327" s="704">
        <v>0</v>
      </c>
      <c r="T327" s="704">
        <v>0</v>
      </c>
      <c r="U327" s="746">
        <v>0</v>
      </c>
      <c r="V327" s="746"/>
      <c r="W327" s="746">
        <v>0</v>
      </c>
      <c r="X327" s="746"/>
      <c r="Z327" s="701"/>
    </row>
    <row r="328" spans="2:26" ht="39" customHeight="1">
      <c r="B328" s="740"/>
      <c r="C328" s="740"/>
      <c r="D328" s="702">
        <v>85213</v>
      </c>
      <c r="E328" s="702"/>
      <c r="F328" s="747" t="s">
        <v>192</v>
      </c>
      <c r="G328" s="747"/>
      <c r="H328" s="746">
        <v>16700</v>
      </c>
      <c r="I328" s="746"/>
      <c r="J328" s="704">
        <v>16700</v>
      </c>
      <c r="K328" s="704">
        <v>16700</v>
      </c>
      <c r="L328" s="704">
        <v>0</v>
      </c>
      <c r="M328" s="704">
        <v>16700</v>
      </c>
      <c r="N328" s="704">
        <v>0</v>
      </c>
      <c r="O328" s="704">
        <v>0</v>
      </c>
      <c r="P328" s="704">
        <v>0</v>
      </c>
      <c r="Q328" s="704">
        <v>0</v>
      </c>
      <c r="R328" s="704">
        <v>0</v>
      </c>
      <c r="S328" s="704">
        <v>0</v>
      </c>
      <c r="T328" s="704">
        <v>0</v>
      </c>
      <c r="U328" s="746">
        <v>0</v>
      </c>
      <c r="V328" s="746"/>
      <c r="W328" s="746">
        <v>0</v>
      </c>
      <c r="X328" s="746"/>
      <c r="Z328" s="701"/>
    </row>
    <row r="329" spans="2:26" ht="15" customHeight="1">
      <c r="B329" s="740"/>
      <c r="C329" s="740"/>
      <c r="D329" s="702"/>
      <c r="E329" s="702">
        <v>4130</v>
      </c>
      <c r="F329" s="747" t="s">
        <v>739</v>
      </c>
      <c r="G329" s="747"/>
      <c r="H329" s="746">
        <v>16700</v>
      </c>
      <c r="I329" s="746"/>
      <c r="J329" s="704">
        <v>16700</v>
      </c>
      <c r="K329" s="704">
        <v>16700</v>
      </c>
      <c r="L329" s="704">
        <v>0</v>
      </c>
      <c r="M329" s="704">
        <v>16700</v>
      </c>
      <c r="N329" s="704">
        <v>0</v>
      </c>
      <c r="O329" s="704">
        <v>0</v>
      </c>
      <c r="P329" s="704">
        <v>0</v>
      </c>
      <c r="Q329" s="704">
        <v>0</v>
      </c>
      <c r="R329" s="704">
        <v>0</v>
      </c>
      <c r="S329" s="704">
        <v>0</v>
      </c>
      <c r="T329" s="704">
        <v>0</v>
      </c>
      <c r="U329" s="746">
        <v>0</v>
      </c>
      <c r="V329" s="746"/>
      <c r="W329" s="746">
        <v>0</v>
      </c>
      <c r="X329" s="746"/>
      <c r="Z329" s="701"/>
    </row>
    <row r="330" spans="2:26" ht="19.5" customHeight="1">
      <c r="B330" s="740"/>
      <c r="C330" s="740"/>
      <c r="D330" s="702">
        <v>85214</v>
      </c>
      <c r="E330" s="702"/>
      <c r="F330" s="747" t="s">
        <v>196</v>
      </c>
      <c r="G330" s="747"/>
      <c r="H330" s="746">
        <v>451500</v>
      </c>
      <c r="I330" s="746"/>
      <c r="J330" s="704">
        <v>451500</v>
      </c>
      <c r="K330" s="704">
        <v>0</v>
      </c>
      <c r="L330" s="704">
        <v>0</v>
      </c>
      <c r="M330" s="704">
        <v>0</v>
      </c>
      <c r="N330" s="704">
        <v>0</v>
      </c>
      <c r="O330" s="704">
        <v>451500</v>
      </c>
      <c r="P330" s="704">
        <v>0</v>
      </c>
      <c r="Q330" s="704">
        <v>0</v>
      </c>
      <c r="R330" s="704">
        <v>0</v>
      </c>
      <c r="S330" s="704">
        <v>0</v>
      </c>
      <c r="T330" s="704">
        <v>0</v>
      </c>
      <c r="U330" s="746">
        <v>0</v>
      </c>
      <c r="V330" s="746"/>
      <c r="W330" s="746">
        <v>0</v>
      </c>
      <c r="X330" s="746"/>
      <c r="Z330" s="701"/>
    </row>
    <row r="331" spans="2:26" ht="15" customHeight="1">
      <c r="B331" s="740"/>
      <c r="C331" s="740"/>
      <c r="D331" s="702"/>
      <c r="E331" s="702">
        <v>3110</v>
      </c>
      <c r="F331" s="747" t="s">
        <v>738</v>
      </c>
      <c r="G331" s="747"/>
      <c r="H331" s="746">
        <v>451500</v>
      </c>
      <c r="I331" s="746"/>
      <c r="J331" s="704">
        <v>451500</v>
      </c>
      <c r="K331" s="704">
        <v>0</v>
      </c>
      <c r="L331" s="704">
        <v>0</v>
      </c>
      <c r="M331" s="704">
        <v>0</v>
      </c>
      <c r="N331" s="704">
        <v>0</v>
      </c>
      <c r="O331" s="704">
        <v>451500</v>
      </c>
      <c r="P331" s="704">
        <v>0</v>
      </c>
      <c r="Q331" s="704">
        <v>0</v>
      </c>
      <c r="R331" s="704">
        <v>0</v>
      </c>
      <c r="S331" s="704">
        <v>0</v>
      </c>
      <c r="T331" s="704">
        <v>0</v>
      </c>
      <c r="U331" s="746">
        <v>0</v>
      </c>
      <c r="V331" s="746"/>
      <c r="W331" s="746">
        <v>0</v>
      </c>
      <c r="X331" s="746"/>
      <c r="Z331" s="701"/>
    </row>
    <row r="332" spans="2:26" ht="15" customHeight="1">
      <c r="B332" s="740"/>
      <c r="C332" s="740"/>
      <c r="D332" s="702">
        <v>85215</v>
      </c>
      <c r="E332" s="702"/>
      <c r="F332" s="747" t="s">
        <v>264</v>
      </c>
      <c r="G332" s="747"/>
      <c r="H332" s="746">
        <v>65000</v>
      </c>
      <c r="I332" s="746"/>
      <c r="J332" s="704">
        <v>65000</v>
      </c>
      <c r="K332" s="704">
        <v>0</v>
      </c>
      <c r="L332" s="704">
        <v>0</v>
      </c>
      <c r="M332" s="704">
        <v>0</v>
      </c>
      <c r="N332" s="704">
        <v>0</v>
      </c>
      <c r="O332" s="704">
        <v>65000</v>
      </c>
      <c r="P332" s="704">
        <v>0</v>
      </c>
      <c r="Q332" s="704">
        <v>0</v>
      </c>
      <c r="R332" s="704">
        <v>0</v>
      </c>
      <c r="S332" s="704">
        <v>0</v>
      </c>
      <c r="T332" s="704">
        <v>0</v>
      </c>
      <c r="U332" s="746">
        <v>0</v>
      </c>
      <c r="V332" s="746"/>
      <c r="W332" s="746">
        <v>0</v>
      </c>
      <c r="X332" s="746"/>
      <c r="Z332" s="701"/>
    </row>
    <row r="333" spans="2:26" ht="15" customHeight="1">
      <c r="B333" s="740"/>
      <c r="C333" s="740"/>
      <c r="D333" s="702"/>
      <c r="E333" s="702">
        <v>3110</v>
      </c>
      <c r="F333" s="747" t="s">
        <v>738</v>
      </c>
      <c r="G333" s="747"/>
      <c r="H333" s="746">
        <v>65000</v>
      </c>
      <c r="I333" s="746"/>
      <c r="J333" s="704">
        <v>65000</v>
      </c>
      <c r="K333" s="704">
        <v>0</v>
      </c>
      <c r="L333" s="704">
        <v>0</v>
      </c>
      <c r="M333" s="704">
        <v>0</v>
      </c>
      <c r="N333" s="704">
        <v>0</v>
      </c>
      <c r="O333" s="704">
        <v>65000</v>
      </c>
      <c r="P333" s="704">
        <v>0</v>
      </c>
      <c r="Q333" s="704">
        <v>0</v>
      </c>
      <c r="R333" s="704">
        <v>0</v>
      </c>
      <c r="S333" s="704">
        <v>0</v>
      </c>
      <c r="T333" s="704">
        <v>0</v>
      </c>
      <c r="U333" s="746">
        <v>0</v>
      </c>
      <c r="V333" s="746"/>
      <c r="W333" s="746">
        <v>0</v>
      </c>
      <c r="X333" s="746"/>
      <c r="Z333" s="701"/>
    </row>
    <row r="334" spans="2:26" ht="15" customHeight="1">
      <c r="B334" s="740"/>
      <c r="C334" s="740"/>
      <c r="D334" s="702">
        <v>85216</v>
      </c>
      <c r="E334" s="702"/>
      <c r="F334" s="747" t="s">
        <v>198</v>
      </c>
      <c r="G334" s="747"/>
      <c r="H334" s="746">
        <v>149000</v>
      </c>
      <c r="I334" s="746"/>
      <c r="J334" s="704">
        <v>149000</v>
      </c>
      <c r="K334" s="704">
        <v>0</v>
      </c>
      <c r="L334" s="704">
        <v>0</v>
      </c>
      <c r="M334" s="704">
        <v>0</v>
      </c>
      <c r="N334" s="704">
        <v>0</v>
      </c>
      <c r="O334" s="704">
        <v>149000</v>
      </c>
      <c r="P334" s="704">
        <v>0</v>
      </c>
      <c r="Q334" s="704">
        <v>0</v>
      </c>
      <c r="R334" s="704">
        <v>0</v>
      </c>
      <c r="S334" s="704">
        <v>0</v>
      </c>
      <c r="T334" s="704">
        <v>0</v>
      </c>
      <c r="U334" s="746">
        <v>0</v>
      </c>
      <c r="V334" s="746"/>
      <c r="W334" s="746">
        <v>0</v>
      </c>
      <c r="X334" s="746"/>
      <c r="Z334" s="701"/>
    </row>
    <row r="335" spans="1:26" ht="6.75" customHeight="1">
      <c r="A335" s="735"/>
      <c r="B335" s="735"/>
      <c r="C335" s="735"/>
      <c r="D335" s="735"/>
      <c r="E335" s="735"/>
      <c r="F335" s="735"/>
      <c r="G335" s="735"/>
      <c r="H335" s="735"/>
      <c r="I335" s="735"/>
      <c r="J335" s="735"/>
      <c r="K335" s="735"/>
      <c r="L335" s="735"/>
      <c r="M335" s="735"/>
      <c r="N335" s="735"/>
      <c r="O335" s="735"/>
      <c r="P335" s="735"/>
      <c r="Q335" s="735"/>
      <c r="R335" s="735"/>
      <c r="S335" s="735"/>
      <c r="T335" s="735"/>
      <c r="U335" s="735"/>
      <c r="V335" s="735"/>
      <c r="W335" s="735"/>
      <c r="X335" s="735"/>
      <c r="Y335" s="735"/>
      <c r="Z335" s="701"/>
    </row>
    <row r="336" spans="1:26" ht="15" customHeight="1">
      <c r="A336" s="735"/>
      <c r="B336" s="735"/>
      <c r="C336" s="735"/>
      <c r="D336" s="735"/>
      <c r="E336" s="735"/>
      <c r="F336" s="735"/>
      <c r="G336" s="735"/>
      <c r="H336" s="735"/>
      <c r="I336" s="735"/>
      <c r="J336" s="735"/>
      <c r="K336" s="735"/>
      <c r="L336" s="735"/>
      <c r="M336" s="735"/>
      <c r="N336" s="735"/>
      <c r="O336" s="735"/>
      <c r="P336" s="735"/>
      <c r="Q336" s="735"/>
      <c r="R336" s="735"/>
      <c r="S336" s="735"/>
      <c r="T336" s="735"/>
      <c r="U336" s="735"/>
      <c r="V336" s="741" t="s">
        <v>740</v>
      </c>
      <c r="W336" s="741"/>
      <c r="X336" s="735"/>
      <c r="Y336" s="735"/>
      <c r="Z336" s="701"/>
    </row>
    <row r="337" spans="1:26" ht="31.5" customHeight="1">
      <c r="A337" s="735"/>
      <c r="B337" s="735"/>
      <c r="C337" s="735"/>
      <c r="D337" s="735"/>
      <c r="E337" s="735"/>
      <c r="F337" s="735"/>
      <c r="G337" s="735"/>
      <c r="H337" s="735"/>
      <c r="I337" s="735"/>
      <c r="J337" s="735"/>
      <c r="K337" s="735"/>
      <c r="L337" s="735"/>
      <c r="M337" s="735"/>
      <c r="N337" s="735"/>
      <c r="O337" s="735"/>
      <c r="P337" s="735"/>
      <c r="Q337" s="735"/>
      <c r="R337" s="735"/>
      <c r="S337" s="735"/>
      <c r="T337" s="735"/>
      <c r="U337" s="735"/>
      <c r="V337" s="735"/>
      <c r="W337" s="735"/>
      <c r="X337" s="735"/>
      <c r="Y337" s="735"/>
      <c r="Z337" s="701"/>
    </row>
    <row r="338" spans="1:26" ht="15" customHeight="1">
      <c r="A338" s="735"/>
      <c r="B338" s="735"/>
      <c r="C338" s="748"/>
      <c r="D338" s="748"/>
      <c r="E338" s="748"/>
      <c r="F338" s="748"/>
      <c r="G338" s="749"/>
      <c r="H338" s="749"/>
      <c r="I338" s="735"/>
      <c r="J338" s="735"/>
      <c r="K338" s="735"/>
      <c r="L338" s="735"/>
      <c r="M338" s="735"/>
      <c r="N338" s="735"/>
      <c r="O338" s="735"/>
      <c r="P338" s="735"/>
      <c r="Q338" s="735"/>
      <c r="R338" s="735"/>
      <c r="S338" s="735"/>
      <c r="T338" s="735"/>
      <c r="U338" s="735"/>
      <c r="V338" s="735"/>
      <c r="W338" s="735"/>
      <c r="X338" s="735"/>
      <c r="Y338" s="735"/>
      <c r="Z338" s="701"/>
    </row>
    <row r="339" spans="2:26" ht="9" customHeight="1">
      <c r="B339" s="740" t="s">
        <v>66</v>
      </c>
      <c r="C339" s="740"/>
      <c r="D339" s="740" t="s">
        <v>67</v>
      </c>
      <c r="E339" s="740" t="s">
        <v>68</v>
      </c>
      <c r="F339" s="740" t="s">
        <v>69</v>
      </c>
      <c r="G339" s="740"/>
      <c r="H339" s="740" t="s">
        <v>223</v>
      </c>
      <c r="I339" s="740"/>
      <c r="J339" s="740" t="s">
        <v>224</v>
      </c>
      <c r="K339" s="740"/>
      <c r="L339" s="740"/>
      <c r="M339" s="740"/>
      <c r="N339" s="740"/>
      <c r="O339" s="740"/>
      <c r="P339" s="740"/>
      <c r="Q339" s="740"/>
      <c r="R339" s="740"/>
      <c r="S339" s="740"/>
      <c r="T339" s="740"/>
      <c r="U339" s="740"/>
      <c r="V339" s="740"/>
      <c r="W339" s="740"/>
      <c r="X339" s="740"/>
      <c r="Z339" s="701"/>
    </row>
    <row r="340" spans="2:26" ht="12.75" customHeight="1">
      <c r="B340" s="740"/>
      <c r="C340" s="740"/>
      <c r="D340" s="740"/>
      <c r="E340" s="740"/>
      <c r="F340" s="740"/>
      <c r="G340" s="740"/>
      <c r="H340" s="740"/>
      <c r="I340" s="740"/>
      <c r="J340" s="740" t="s">
        <v>225</v>
      </c>
      <c r="K340" s="740" t="s">
        <v>226</v>
      </c>
      <c r="L340" s="740"/>
      <c r="M340" s="740"/>
      <c r="N340" s="740"/>
      <c r="O340" s="740"/>
      <c r="P340" s="740"/>
      <c r="Q340" s="740"/>
      <c r="R340" s="740"/>
      <c r="S340" s="740" t="s">
        <v>227</v>
      </c>
      <c r="T340" s="740" t="s">
        <v>226</v>
      </c>
      <c r="U340" s="740"/>
      <c r="V340" s="740"/>
      <c r="W340" s="740"/>
      <c r="X340" s="740"/>
      <c r="Z340" s="701"/>
    </row>
    <row r="341" spans="2:26" ht="2.25" customHeight="1">
      <c r="B341" s="740"/>
      <c r="C341" s="740"/>
      <c r="D341" s="740"/>
      <c r="E341" s="740"/>
      <c r="F341" s="740"/>
      <c r="G341" s="740"/>
      <c r="H341" s="740"/>
      <c r="I341" s="740"/>
      <c r="J341" s="740"/>
      <c r="K341" s="740"/>
      <c r="L341" s="740"/>
      <c r="M341" s="740"/>
      <c r="N341" s="740"/>
      <c r="O341" s="740"/>
      <c r="P341" s="740"/>
      <c r="Q341" s="740"/>
      <c r="R341" s="740"/>
      <c r="S341" s="740"/>
      <c r="T341" s="740" t="s">
        <v>228</v>
      </c>
      <c r="U341" s="740" t="s">
        <v>229</v>
      </c>
      <c r="V341" s="740"/>
      <c r="W341" s="740" t="s">
        <v>230</v>
      </c>
      <c r="X341" s="740"/>
      <c r="Z341" s="701"/>
    </row>
    <row r="342" spans="2:26" ht="6" customHeight="1">
      <c r="B342" s="740"/>
      <c r="C342" s="740"/>
      <c r="D342" s="740"/>
      <c r="E342" s="740"/>
      <c r="F342" s="740"/>
      <c r="G342" s="740"/>
      <c r="H342" s="740"/>
      <c r="I342" s="740"/>
      <c r="J342" s="740"/>
      <c r="K342" s="740" t="s">
        <v>231</v>
      </c>
      <c r="L342" s="740" t="s">
        <v>226</v>
      </c>
      <c r="M342" s="740"/>
      <c r="N342" s="740" t="s">
        <v>232</v>
      </c>
      <c r="O342" s="740" t="s">
        <v>233</v>
      </c>
      <c r="P342" s="740" t="s">
        <v>234</v>
      </c>
      <c r="Q342" s="740" t="s">
        <v>235</v>
      </c>
      <c r="R342" s="740" t="s">
        <v>236</v>
      </c>
      <c r="S342" s="740"/>
      <c r="T342" s="740"/>
      <c r="U342" s="740"/>
      <c r="V342" s="740"/>
      <c r="W342" s="740"/>
      <c r="X342" s="740"/>
      <c r="Z342" s="701"/>
    </row>
    <row r="343" spans="2:26" ht="2.25" customHeight="1">
      <c r="B343" s="740"/>
      <c r="C343" s="740"/>
      <c r="D343" s="740"/>
      <c r="E343" s="740"/>
      <c r="F343" s="740"/>
      <c r="G343" s="740"/>
      <c r="H343" s="740"/>
      <c r="I343" s="740"/>
      <c r="J343" s="740"/>
      <c r="K343" s="740"/>
      <c r="L343" s="740"/>
      <c r="M343" s="740"/>
      <c r="N343" s="740"/>
      <c r="O343" s="740"/>
      <c r="P343" s="740"/>
      <c r="Q343" s="740"/>
      <c r="R343" s="740"/>
      <c r="S343" s="740"/>
      <c r="T343" s="740"/>
      <c r="U343" s="740" t="s">
        <v>237</v>
      </c>
      <c r="V343" s="740"/>
      <c r="W343" s="740"/>
      <c r="X343" s="740"/>
      <c r="Z343" s="701"/>
    </row>
    <row r="344" spans="2:26" ht="44.25" customHeight="1">
      <c r="B344" s="740"/>
      <c r="C344" s="740"/>
      <c r="D344" s="740"/>
      <c r="E344" s="740"/>
      <c r="F344" s="740"/>
      <c r="G344" s="740"/>
      <c r="H344" s="740"/>
      <c r="I344" s="740"/>
      <c r="J344" s="740"/>
      <c r="K344" s="740"/>
      <c r="L344" s="702" t="s">
        <v>238</v>
      </c>
      <c r="M344" s="702" t="s">
        <v>239</v>
      </c>
      <c r="N344" s="740"/>
      <c r="O344" s="740"/>
      <c r="P344" s="740"/>
      <c r="Q344" s="740"/>
      <c r="R344" s="740"/>
      <c r="S344" s="740"/>
      <c r="T344" s="740"/>
      <c r="U344" s="740"/>
      <c r="V344" s="740"/>
      <c r="W344" s="740"/>
      <c r="X344" s="740"/>
      <c r="Z344" s="701"/>
    </row>
    <row r="345" spans="2:26" ht="9" customHeight="1">
      <c r="B345" s="742">
        <v>1</v>
      </c>
      <c r="C345" s="742"/>
      <c r="D345" s="703">
        <v>2</v>
      </c>
      <c r="E345" s="703">
        <v>3</v>
      </c>
      <c r="F345" s="742">
        <v>4</v>
      </c>
      <c r="G345" s="742"/>
      <c r="H345" s="742">
        <v>5</v>
      </c>
      <c r="I345" s="742"/>
      <c r="J345" s="703">
        <v>6</v>
      </c>
      <c r="K345" s="703">
        <v>7</v>
      </c>
      <c r="L345" s="703">
        <v>8</v>
      </c>
      <c r="M345" s="703">
        <v>9</v>
      </c>
      <c r="N345" s="703">
        <v>10</v>
      </c>
      <c r="O345" s="703">
        <v>11</v>
      </c>
      <c r="P345" s="703">
        <v>12</v>
      </c>
      <c r="Q345" s="703">
        <v>13</v>
      </c>
      <c r="R345" s="703">
        <v>14</v>
      </c>
      <c r="S345" s="703">
        <v>15</v>
      </c>
      <c r="T345" s="703">
        <v>16</v>
      </c>
      <c r="U345" s="742">
        <v>17</v>
      </c>
      <c r="V345" s="742"/>
      <c r="W345" s="742">
        <v>18</v>
      </c>
      <c r="X345" s="742"/>
      <c r="Z345" s="701"/>
    </row>
    <row r="346" spans="2:26" ht="15" customHeight="1">
      <c r="B346" s="740"/>
      <c r="C346" s="740"/>
      <c r="D346" s="702"/>
      <c r="E346" s="702">
        <v>3110</v>
      </c>
      <c r="F346" s="747" t="s">
        <v>738</v>
      </c>
      <c r="G346" s="747"/>
      <c r="H346" s="746">
        <v>149000</v>
      </c>
      <c r="I346" s="746"/>
      <c r="J346" s="704">
        <v>149000</v>
      </c>
      <c r="K346" s="704">
        <v>0</v>
      </c>
      <c r="L346" s="704">
        <v>0</v>
      </c>
      <c r="M346" s="704">
        <v>0</v>
      </c>
      <c r="N346" s="704">
        <v>0</v>
      </c>
      <c r="O346" s="704">
        <v>149000</v>
      </c>
      <c r="P346" s="704">
        <v>0</v>
      </c>
      <c r="Q346" s="704">
        <v>0</v>
      </c>
      <c r="R346" s="704">
        <v>0</v>
      </c>
      <c r="S346" s="704">
        <v>0</v>
      </c>
      <c r="T346" s="704">
        <v>0</v>
      </c>
      <c r="U346" s="746">
        <v>0</v>
      </c>
      <c r="V346" s="746"/>
      <c r="W346" s="746">
        <v>0</v>
      </c>
      <c r="X346" s="746"/>
      <c r="Z346" s="701"/>
    </row>
    <row r="347" spans="2:26" ht="15" customHeight="1">
      <c r="B347" s="740"/>
      <c r="C347" s="740"/>
      <c r="D347" s="702">
        <v>85219</v>
      </c>
      <c r="E347" s="702"/>
      <c r="F347" s="747" t="s">
        <v>200</v>
      </c>
      <c r="G347" s="747"/>
      <c r="H347" s="746">
        <v>380000</v>
      </c>
      <c r="I347" s="746"/>
      <c r="J347" s="704">
        <v>380000</v>
      </c>
      <c r="K347" s="704">
        <v>348000</v>
      </c>
      <c r="L347" s="704">
        <v>310700</v>
      </c>
      <c r="M347" s="704">
        <v>37300</v>
      </c>
      <c r="N347" s="704">
        <v>0</v>
      </c>
      <c r="O347" s="704">
        <v>32000</v>
      </c>
      <c r="P347" s="704">
        <v>0</v>
      </c>
      <c r="Q347" s="704">
        <v>0</v>
      </c>
      <c r="R347" s="704">
        <v>0</v>
      </c>
      <c r="S347" s="704">
        <v>0</v>
      </c>
      <c r="T347" s="704">
        <v>0</v>
      </c>
      <c r="U347" s="746">
        <v>0</v>
      </c>
      <c r="V347" s="746"/>
      <c r="W347" s="746">
        <v>0</v>
      </c>
      <c r="X347" s="746"/>
      <c r="Z347" s="701"/>
    </row>
    <row r="348" spans="2:26" ht="15" customHeight="1">
      <c r="B348" s="740"/>
      <c r="C348" s="740"/>
      <c r="D348" s="702"/>
      <c r="E348" s="702">
        <v>3020</v>
      </c>
      <c r="F348" s="747" t="s">
        <v>415</v>
      </c>
      <c r="G348" s="747"/>
      <c r="H348" s="746">
        <v>32000</v>
      </c>
      <c r="I348" s="746"/>
      <c r="J348" s="704">
        <v>32000</v>
      </c>
      <c r="K348" s="704">
        <v>0</v>
      </c>
      <c r="L348" s="704">
        <v>0</v>
      </c>
      <c r="M348" s="704">
        <v>0</v>
      </c>
      <c r="N348" s="704">
        <v>0</v>
      </c>
      <c r="O348" s="704">
        <v>32000</v>
      </c>
      <c r="P348" s="704">
        <v>0</v>
      </c>
      <c r="Q348" s="704">
        <v>0</v>
      </c>
      <c r="R348" s="704">
        <v>0</v>
      </c>
      <c r="S348" s="704">
        <v>0</v>
      </c>
      <c r="T348" s="704">
        <v>0</v>
      </c>
      <c r="U348" s="746">
        <v>0</v>
      </c>
      <c r="V348" s="746"/>
      <c r="W348" s="746">
        <v>0</v>
      </c>
      <c r="X348" s="746"/>
      <c r="Z348" s="701"/>
    </row>
    <row r="349" spans="2:26" ht="15" customHeight="1">
      <c r="B349" s="740"/>
      <c r="C349" s="740"/>
      <c r="D349" s="702"/>
      <c r="E349" s="702">
        <v>4010</v>
      </c>
      <c r="F349" s="747" t="s">
        <v>417</v>
      </c>
      <c r="G349" s="747"/>
      <c r="H349" s="746">
        <v>213500</v>
      </c>
      <c r="I349" s="746"/>
      <c r="J349" s="704">
        <v>213500</v>
      </c>
      <c r="K349" s="704">
        <v>213500</v>
      </c>
      <c r="L349" s="704">
        <v>213500</v>
      </c>
      <c r="M349" s="704">
        <v>0</v>
      </c>
      <c r="N349" s="704">
        <v>0</v>
      </c>
      <c r="O349" s="704">
        <v>0</v>
      </c>
      <c r="P349" s="704">
        <v>0</v>
      </c>
      <c r="Q349" s="704">
        <v>0</v>
      </c>
      <c r="R349" s="704">
        <v>0</v>
      </c>
      <c r="S349" s="704">
        <v>0</v>
      </c>
      <c r="T349" s="704">
        <v>0</v>
      </c>
      <c r="U349" s="746">
        <v>0</v>
      </c>
      <c r="V349" s="746"/>
      <c r="W349" s="746">
        <v>0</v>
      </c>
      <c r="X349" s="746"/>
      <c r="Z349" s="701"/>
    </row>
    <row r="350" spans="2:26" ht="15" customHeight="1">
      <c r="B350" s="740"/>
      <c r="C350" s="740"/>
      <c r="D350" s="702"/>
      <c r="E350" s="702">
        <v>4040</v>
      </c>
      <c r="F350" s="747" t="s">
        <v>419</v>
      </c>
      <c r="G350" s="747"/>
      <c r="H350" s="746">
        <v>20000</v>
      </c>
      <c r="I350" s="746"/>
      <c r="J350" s="704">
        <v>20000</v>
      </c>
      <c r="K350" s="704">
        <v>20000</v>
      </c>
      <c r="L350" s="704">
        <v>20000</v>
      </c>
      <c r="M350" s="704">
        <v>0</v>
      </c>
      <c r="N350" s="704">
        <v>0</v>
      </c>
      <c r="O350" s="704">
        <v>0</v>
      </c>
      <c r="P350" s="704">
        <v>0</v>
      </c>
      <c r="Q350" s="704">
        <v>0</v>
      </c>
      <c r="R350" s="704">
        <v>0</v>
      </c>
      <c r="S350" s="704">
        <v>0</v>
      </c>
      <c r="T350" s="704">
        <v>0</v>
      </c>
      <c r="U350" s="746">
        <v>0</v>
      </c>
      <c r="V350" s="746"/>
      <c r="W350" s="746">
        <v>0</v>
      </c>
      <c r="X350" s="746"/>
      <c r="Z350" s="701"/>
    </row>
    <row r="351" spans="2:26" ht="15" customHeight="1">
      <c r="B351" s="740"/>
      <c r="C351" s="740"/>
      <c r="D351" s="702"/>
      <c r="E351" s="702">
        <v>4110</v>
      </c>
      <c r="F351" s="747" t="s">
        <v>421</v>
      </c>
      <c r="G351" s="747"/>
      <c r="H351" s="746">
        <v>41500</v>
      </c>
      <c r="I351" s="746"/>
      <c r="J351" s="704">
        <v>41500</v>
      </c>
      <c r="K351" s="704">
        <v>41500</v>
      </c>
      <c r="L351" s="704">
        <v>41500</v>
      </c>
      <c r="M351" s="704">
        <v>0</v>
      </c>
      <c r="N351" s="704">
        <v>0</v>
      </c>
      <c r="O351" s="704">
        <v>0</v>
      </c>
      <c r="P351" s="704">
        <v>0</v>
      </c>
      <c r="Q351" s="704">
        <v>0</v>
      </c>
      <c r="R351" s="704">
        <v>0</v>
      </c>
      <c r="S351" s="704">
        <v>0</v>
      </c>
      <c r="T351" s="704">
        <v>0</v>
      </c>
      <c r="U351" s="746">
        <v>0</v>
      </c>
      <c r="V351" s="746"/>
      <c r="W351" s="746">
        <v>0</v>
      </c>
      <c r="X351" s="746"/>
      <c r="Z351" s="701"/>
    </row>
    <row r="352" spans="2:26" ht="15" customHeight="1">
      <c r="B352" s="740"/>
      <c r="C352" s="740"/>
      <c r="D352" s="702"/>
      <c r="E352" s="702">
        <v>4120</v>
      </c>
      <c r="F352" s="747" t="s">
        <v>423</v>
      </c>
      <c r="G352" s="747"/>
      <c r="H352" s="746">
        <v>5700</v>
      </c>
      <c r="I352" s="746"/>
      <c r="J352" s="704">
        <v>5700</v>
      </c>
      <c r="K352" s="704">
        <v>5700</v>
      </c>
      <c r="L352" s="704">
        <v>5700</v>
      </c>
      <c r="M352" s="704">
        <v>0</v>
      </c>
      <c r="N352" s="704">
        <v>0</v>
      </c>
      <c r="O352" s="704">
        <v>0</v>
      </c>
      <c r="P352" s="704">
        <v>0</v>
      </c>
      <c r="Q352" s="704">
        <v>0</v>
      </c>
      <c r="R352" s="704">
        <v>0</v>
      </c>
      <c r="S352" s="704">
        <v>0</v>
      </c>
      <c r="T352" s="704">
        <v>0</v>
      </c>
      <c r="U352" s="746">
        <v>0</v>
      </c>
      <c r="V352" s="746"/>
      <c r="W352" s="746">
        <v>0</v>
      </c>
      <c r="X352" s="746"/>
      <c r="Z352" s="701"/>
    </row>
    <row r="353" spans="2:26" ht="15" customHeight="1">
      <c r="B353" s="740"/>
      <c r="C353" s="740"/>
      <c r="D353" s="702"/>
      <c r="E353" s="702">
        <v>4170</v>
      </c>
      <c r="F353" s="747" t="s">
        <v>427</v>
      </c>
      <c r="G353" s="747"/>
      <c r="H353" s="746">
        <v>30000</v>
      </c>
      <c r="I353" s="746"/>
      <c r="J353" s="704">
        <v>30000</v>
      </c>
      <c r="K353" s="704">
        <v>30000</v>
      </c>
      <c r="L353" s="704">
        <v>30000</v>
      </c>
      <c r="M353" s="704">
        <v>0</v>
      </c>
      <c r="N353" s="704">
        <v>0</v>
      </c>
      <c r="O353" s="704">
        <v>0</v>
      </c>
      <c r="P353" s="704">
        <v>0</v>
      </c>
      <c r="Q353" s="704">
        <v>0</v>
      </c>
      <c r="R353" s="704">
        <v>0</v>
      </c>
      <c r="S353" s="704">
        <v>0</v>
      </c>
      <c r="T353" s="704">
        <v>0</v>
      </c>
      <c r="U353" s="746">
        <v>0</v>
      </c>
      <c r="V353" s="746"/>
      <c r="W353" s="746">
        <v>0</v>
      </c>
      <c r="X353" s="746"/>
      <c r="Z353" s="701"/>
    </row>
    <row r="354" spans="2:26" ht="15" customHeight="1">
      <c r="B354" s="740"/>
      <c r="C354" s="740"/>
      <c r="D354" s="702"/>
      <c r="E354" s="702">
        <v>4210</v>
      </c>
      <c r="F354" s="747" t="s">
        <v>712</v>
      </c>
      <c r="G354" s="747"/>
      <c r="H354" s="746">
        <v>12400</v>
      </c>
      <c r="I354" s="746"/>
      <c r="J354" s="704">
        <v>12400</v>
      </c>
      <c r="K354" s="704">
        <v>12400</v>
      </c>
      <c r="L354" s="704">
        <v>0</v>
      </c>
      <c r="M354" s="704">
        <v>12400</v>
      </c>
      <c r="N354" s="704">
        <v>0</v>
      </c>
      <c r="O354" s="704">
        <v>0</v>
      </c>
      <c r="P354" s="704">
        <v>0</v>
      </c>
      <c r="Q354" s="704">
        <v>0</v>
      </c>
      <c r="R354" s="704">
        <v>0</v>
      </c>
      <c r="S354" s="704">
        <v>0</v>
      </c>
      <c r="T354" s="704">
        <v>0</v>
      </c>
      <c r="U354" s="746">
        <v>0</v>
      </c>
      <c r="V354" s="746"/>
      <c r="W354" s="746">
        <v>0</v>
      </c>
      <c r="X354" s="746"/>
      <c r="Z354" s="701"/>
    </row>
    <row r="355" spans="2:26" ht="15" customHeight="1">
      <c r="B355" s="740"/>
      <c r="C355" s="740"/>
      <c r="D355" s="702"/>
      <c r="E355" s="702">
        <v>4260</v>
      </c>
      <c r="F355" s="747" t="s">
        <v>431</v>
      </c>
      <c r="G355" s="747"/>
      <c r="H355" s="746">
        <v>3000</v>
      </c>
      <c r="I355" s="746"/>
      <c r="J355" s="704">
        <v>3000</v>
      </c>
      <c r="K355" s="704">
        <v>3000</v>
      </c>
      <c r="L355" s="704">
        <v>0</v>
      </c>
      <c r="M355" s="704">
        <v>3000</v>
      </c>
      <c r="N355" s="704">
        <v>0</v>
      </c>
      <c r="O355" s="704">
        <v>0</v>
      </c>
      <c r="P355" s="704">
        <v>0</v>
      </c>
      <c r="Q355" s="704">
        <v>0</v>
      </c>
      <c r="R355" s="704">
        <v>0</v>
      </c>
      <c r="S355" s="704">
        <v>0</v>
      </c>
      <c r="T355" s="704">
        <v>0</v>
      </c>
      <c r="U355" s="746">
        <v>0</v>
      </c>
      <c r="V355" s="746"/>
      <c r="W355" s="746">
        <v>0</v>
      </c>
      <c r="X355" s="746"/>
      <c r="Z355" s="701"/>
    </row>
    <row r="356" spans="2:26" ht="15" customHeight="1">
      <c r="B356" s="740"/>
      <c r="C356" s="740"/>
      <c r="D356" s="702"/>
      <c r="E356" s="702">
        <v>4280</v>
      </c>
      <c r="F356" s="747" t="s">
        <v>435</v>
      </c>
      <c r="G356" s="747"/>
      <c r="H356" s="746">
        <v>200</v>
      </c>
      <c r="I356" s="746"/>
      <c r="J356" s="704">
        <v>200</v>
      </c>
      <c r="K356" s="704">
        <v>200</v>
      </c>
      <c r="L356" s="704">
        <v>0</v>
      </c>
      <c r="M356" s="704">
        <v>200</v>
      </c>
      <c r="N356" s="704">
        <v>0</v>
      </c>
      <c r="O356" s="704">
        <v>0</v>
      </c>
      <c r="P356" s="704">
        <v>0</v>
      </c>
      <c r="Q356" s="704">
        <v>0</v>
      </c>
      <c r="R356" s="704">
        <v>0</v>
      </c>
      <c r="S356" s="704">
        <v>0</v>
      </c>
      <c r="T356" s="704">
        <v>0</v>
      </c>
      <c r="U356" s="746">
        <v>0</v>
      </c>
      <c r="V356" s="746"/>
      <c r="W356" s="746">
        <v>0</v>
      </c>
      <c r="X356" s="746"/>
      <c r="Z356" s="701"/>
    </row>
    <row r="357" spans="2:26" ht="15" customHeight="1">
      <c r="B357" s="740"/>
      <c r="C357" s="740"/>
      <c r="D357" s="702"/>
      <c r="E357" s="702">
        <v>4300</v>
      </c>
      <c r="F357" s="747" t="s">
        <v>437</v>
      </c>
      <c r="G357" s="747"/>
      <c r="H357" s="746">
        <v>6500</v>
      </c>
      <c r="I357" s="746"/>
      <c r="J357" s="704">
        <v>6500</v>
      </c>
      <c r="K357" s="704">
        <v>6500</v>
      </c>
      <c r="L357" s="704">
        <v>0</v>
      </c>
      <c r="M357" s="704">
        <v>6500</v>
      </c>
      <c r="N357" s="704">
        <v>0</v>
      </c>
      <c r="O357" s="704">
        <v>0</v>
      </c>
      <c r="P357" s="704">
        <v>0</v>
      </c>
      <c r="Q357" s="704">
        <v>0</v>
      </c>
      <c r="R357" s="704">
        <v>0</v>
      </c>
      <c r="S357" s="704">
        <v>0</v>
      </c>
      <c r="T357" s="704">
        <v>0</v>
      </c>
      <c r="U357" s="746">
        <v>0</v>
      </c>
      <c r="V357" s="746"/>
      <c r="W357" s="746">
        <v>0</v>
      </c>
      <c r="X357" s="746"/>
      <c r="Z357" s="701"/>
    </row>
    <row r="358" spans="2:26" ht="26.25" customHeight="1">
      <c r="B358" s="740"/>
      <c r="C358" s="740"/>
      <c r="D358" s="702"/>
      <c r="E358" s="702">
        <v>4370</v>
      </c>
      <c r="F358" s="747" t="s">
        <v>723</v>
      </c>
      <c r="G358" s="747"/>
      <c r="H358" s="746">
        <v>1500</v>
      </c>
      <c r="I358" s="746"/>
      <c r="J358" s="704">
        <v>1500</v>
      </c>
      <c r="K358" s="704">
        <v>1500</v>
      </c>
      <c r="L358" s="704">
        <v>0</v>
      </c>
      <c r="M358" s="704">
        <v>1500</v>
      </c>
      <c r="N358" s="704">
        <v>0</v>
      </c>
      <c r="O358" s="704">
        <v>0</v>
      </c>
      <c r="P358" s="704">
        <v>0</v>
      </c>
      <c r="Q358" s="704">
        <v>0</v>
      </c>
      <c r="R358" s="704">
        <v>0</v>
      </c>
      <c r="S358" s="704">
        <v>0</v>
      </c>
      <c r="T358" s="704">
        <v>0</v>
      </c>
      <c r="U358" s="746">
        <v>0</v>
      </c>
      <c r="V358" s="746"/>
      <c r="W358" s="746">
        <v>0</v>
      </c>
      <c r="X358" s="746"/>
      <c r="Z358" s="701"/>
    </row>
    <row r="359" spans="2:26" ht="15" customHeight="1">
      <c r="B359" s="740"/>
      <c r="C359" s="740"/>
      <c r="D359" s="702"/>
      <c r="E359" s="702">
        <v>4410</v>
      </c>
      <c r="F359" s="747" t="s">
        <v>445</v>
      </c>
      <c r="G359" s="747"/>
      <c r="H359" s="746">
        <v>1500</v>
      </c>
      <c r="I359" s="746"/>
      <c r="J359" s="704">
        <v>1500</v>
      </c>
      <c r="K359" s="704">
        <v>1500</v>
      </c>
      <c r="L359" s="704">
        <v>0</v>
      </c>
      <c r="M359" s="704">
        <v>1500</v>
      </c>
      <c r="N359" s="704">
        <v>0</v>
      </c>
      <c r="O359" s="704">
        <v>0</v>
      </c>
      <c r="P359" s="704">
        <v>0</v>
      </c>
      <c r="Q359" s="704">
        <v>0</v>
      </c>
      <c r="R359" s="704">
        <v>0</v>
      </c>
      <c r="S359" s="704">
        <v>0</v>
      </c>
      <c r="T359" s="704">
        <v>0</v>
      </c>
      <c r="U359" s="746">
        <v>0</v>
      </c>
      <c r="V359" s="746"/>
      <c r="W359" s="746">
        <v>0</v>
      </c>
      <c r="X359" s="746"/>
      <c r="Z359" s="701"/>
    </row>
    <row r="360" spans="2:26" ht="15" customHeight="1">
      <c r="B360" s="740"/>
      <c r="C360" s="740"/>
      <c r="D360" s="702"/>
      <c r="E360" s="702">
        <v>4430</v>
      </c>
      <c r="F360" s="747" t="s">
        <v>447</v>
      </c>
      <c r="G360" s="747"/>
      <c r="H360" s="746">
        <v>500</v>
      </c>
      <c r="I360" s="746"/>
      <c r="J360" s="704">
        <v>500</v>
      </c>
      <c r="K360" s="704">
        <v>500</v>
      </c>
      <c r="L360" s="704">
        <v>0</v>
      </c>
      <c r="M360" s="704">
        <v>500</v>
      </c>
      <c r="N360" s="704">
        <v>0</v>
      </c>
      <c r="O360" s="704">
        <v>0</v>
      </c>
      <c r="P360" s="704">
        <v>0</v>
      </c>
      <c r="Q360" s="704">
        <v>0</v>
      </c>
      <c r="R360" s="704">
        <v>0</v>
      </c>
      <c r="S360" s="704">
        <v>0</v>
      </c>
      <c r="T360" s="704">
        <v>0</v>
      </c>
      <c r="U360" s="746">
        <v>0</v>
      </c>
      <c r="V360" s="746"/>
      <c r="W360" s="746">
        <v>0</v>
      </c>
      <c r="X360" s="746"/>
      <c r="Z360" s="701"/>
    </row>
    <row r="361" spans="2:26" ht="19.5" customHeight="1">
      <c r="B361" s="740"/>
      <c r="C361" s="740"/>
      <c r="D361" s="702"/>
      <c r="E361" s="702">
        <v>4440</v>
      </c>
      <c r="F361" s="747" t="s">
        <v>449</v>
      </c>
      <c r="G361" s="747"/>
      <c r="H361" s="746">
        <v>8200</v>
      </c>
      <c r="I361" s="746"/>
      <c r="J361" s="704">
        <v>8200</v>
      </c>
      <c r="K361" s="704">
        <v>8200</v>
      </c>
      <c r="L361" s="704">
        <v>0</v>
      </c>
      <c r="M361" s="704">
        <v>8200</v>
      </c>
      <c r="N361" s="704">
        <v>0</v>
      </c>
      <c r="O361" s="704">
        <v>0</v>
      </c>
      <c r="P361" s="704">
        <v>0</v>
      </c>
      <c r="Q361" s="704">
        <v>0</v>
      </c>
      <c r="R361" s="704">
        <v>0</v>
      </c>
      <c r="S361" s="704">
        <v>0</v>
      </c>
      <c r="T361" s="704">
        <v>0</v>
      </c>
      <c r="U361" s="746">
        <v>0</v>
      </c>
      <c r="V361" s="746"/>
      <c r="W361" s="746">
        <v>0</v>
      </c>
      <c r="X361" s="746"/>
      <c r="Z361" s="701"/>
    </row>
    <row r="362" spans="2:26" ht="15" customHeight="1">
      <c r="B362" s="740"/>
      <c r="C362" s="740"/>
      <c r="D362" s="702"/>
      <c r="E362" s="702">
        <v>4480</v>
      </c>
      <c r="F362" s="747" t="s">
        <v>134</v>
      </c>
      <c r="G362" s="747"/>
      <c r="H362" s="746">
        <v>1000</v>
      </c>
      <c r="I362" s="746"/>
      <c r="J362" s="704">
        <v>1000</v>
      </c>
      <c r="K362" s="704">
        <v>1000</v>
      </c>
      <c r="L362" s="704">
        <v>0</v>
      </c>
      <c r="M362" s="704">
        <v>1000</v>
      </c>
      <c r="N362" s="704">
        <v>0</v>
      </c>
      <c r="O362" s="704">
        <v>0</v>
      </c>
      <c r="P362" s="704">
        <v>0</v>
      </c>
      <c r="Q362" s="704">
        <v>0</v>
      </c>
      <c r="R362" s="704">
        <v>0</v>
      </c>
      <c r="S362" s="704">
        <v>0</v>
      </c>
      <c r="T362" s="704">
        <v>0</v>
      </c>
      <c r="U362" s="746">
        <v>0</v>
      </c>
      <c r="V362" s="746"/>
      <c r="W362" s="746">
        <v>0</v>
      </c>
      <c r="X362" s="746"/>
      <c r="Z362" s="701"/>
    </row>
    <row r="363" spans="2:26" ht="19.5" customHeight="1">
      <c r="B363" s="740"/>
      <c r="C363" s="740"/>
      <c r="D363" s="702"/>
      <c r="E363" s="702">
        <v>4700</v>
      </c>
      <c r="F363" s="747" t="s">
        <v>724</v>
      </c>
      <c r="G363" s="747"/>
      <c r="H363" s="746">
        <v>2500</v>
      </c>
      <c r="I363" s="746"/>
      <c r="J363" s="704">
        <v>2500</v>
      </c>
      <c r="K363" s="704">
        <v>2500</v>
      </c>
      <c r="L363" s="704">
        <v>0</v>
      </c>
      <c r="M363" s="704">
        <v>2500</v>
      </c>
      <c r="N363" s="704">
        <v>0</v>
      </c>
      <c r="O363" s="704">
        <v>0</v>
      </c>
      <c r="P363" s="704">
        <v>0</v>
      </c>
      <c r="Q363" s="704">
        <v>0</v>
      </c>
      <c r="R363" s="704">
        <v>0</v>
      </c>
      <c r="S363" s="704">
        <v>0</v>
      </c>
      <c r="T363" s="704">
        <v>0</v>
      </c>
      <c r="U363" s="746">
        <v>0</v>
      </c>
      <c r="V363" s="746"/>
      <c r="W363" s="746">
        <v>0</v>
      </c>
      <c r="X363" s="746"/>
      <c r="Z363" s="701"/>
    </row>
    <row r="364" spans="2:26" ht="15" customHeight="1">
      <c r="B364" s="740"/>
      <c r="C364" s="740"/>
      <c r="D364" s="702">
        <v>85295</v>
      </c>
      <c r="E364" s="702"/>
      <c r="F364" s="747" t="s">
        <v>80</v>
      </c>
      <c r="G364" s="747"/>
      <c r="H364" s="746">
        <v>165000</v>
      </c>
      <c r="I364" s="746"/>
      <c r="J364" s="704">
        <v>165000</v>
      </c>
      <c r="K364" s="704">
        <v>0</v>
      </c>
      <c r="L364" s="704">
        <v>0</v>
      </c>
      <c r="M364" s="704">
        <v>0</v>
      </c>
      <c r="N364" s="704">
        <v>0</v>
      </c>
      <c r="O364" s="704">
        <v>165000</v>
      </c>
      <c r="P364" s="704">
        <v>0</v>
      </c>
      <c r="Q364" s="704">
        <v>0</v>
      </c>
      <c r="R364" s="704">
        <v>0</v>
      </c>
      <c r="S364" s="704">
        <v>0</v>
      </c>
      <c r="T364" s="704">
        <v>0</v>
      </c>
      <c r="U364" s="746">
        <v>0</v>
      </c>
      <c r="V364" s="746"/>
      <c r="W364" s="746">
        <v>0</v>
      </c>
      <c r="X364" s="746"/>
      <c r="Z364" s="701"/>
    </row>
    <row r="365" spans="2:26" ht="15" customHeight="1">
      <c r="B365" s="740"/>
      <c r="C365" s="740"/>
      <c r="D365" s="702"/>
      <c r="E365" s="702">
        <v>3110</v>
      </c>
      <c r="F365" s="747" t="s">
        <v>738</v>
      </c>
      <c r="G365" s="747"/>
      <c r="H365" s="746">
        <v>165000</v>
      </c>
      <c r="I365" s="746"/>
      <c r="J365" s="704">
        <v>165000</v>
      </c>
      <c r="K365" s="704">
        <v>0</v>
      </c>
      <c r="L365" s="704">
        <v>0</v>
      </c>
      <c r="M365" s="704">
        <v>0</v>
      </c>
      <c r="N365" s="704">
        <v>0</v>
      </c>
      <c r="O365" s="704">
        <v>165000</v>
      </c>
      <c r="P365" s="704">
        <v>0</v>
      </c>
      <c r="Q365" s="704">
        <v>0</v>
      </c>
      <c r="R365" s="704">
        <v>0</v>
      </c>
      <c r="S365" s="704">
        <v>0</v>
      </c>
      <c r="T365" s="704">
        <v>0</v>
      </c>
      <c r="U365" s="746">
        <v>0</v>
      </c>
      <c r="V365" s="746"/>
      <c r="W365" s="746">
        <v>0</v>
      </c>
      <c r="X365" s="746"/>
      <c r="Z365" s="701"/>
    </row>
    <row r="366" spans="2:26" ht="15" customHeight="1">
      <c r="B366" s="740">
        <v>854</v>
      </c>
      <c r="C366" s="740"/>
      <c r="D366" s="702"/>
      <c r="E366" s="702"/>
      <c r="F366" s="747" t="s">
        <v>265</v>
      </c>
      <c r="G366" s="747"/>
      <c r="H366" s="746">
        <v>20000</v>
      </c>
      <c r="I366" s="746"/>
      <c r="J366" s="704">
        <v>20000</v>
      </c>
      <c r="K366" s="704">
        <v>0</v>
      </c>
      <c r="L366" s="704">
        <v>0</v>
      </c>
      <c r="M366" s="704">
        <v>0</v>
      </c>
      <c r="N366" s="704">
        <v>0</v>
      </c>
      <c r="O366" s="704">
        <v>20000</v>
      </c>
      <c r="P366" s="704">
        <v>0</v>
      </c>
      <c r="Q366" s="704">
        <v>0</v>
      </c>
      <c r="R366" s="704">
        <v>0</v>
      </c>
      <c r="S366" s="704">
        <v>0</v>
      </c>
      <c r="T366" s="704">
        <v>0</v>
      </c>
      <c r="U366" s="746">
        <v>0</v>
      </c>
      <c r="V366" s="746"/>
      <c r="W366" s="746">
        <v>0</v>
      </c>
      <c r="X366" s="746"/>
      <c r="Z366" s="701"/>
    </row>
    <row r="367" spans="2:26" ht="15" customHeight="1">
      <c r="B367" s="740"/>
      <c r="C367" s="740"/>
      <c r="D367" s="702">
        <v>85415</v>
      </c>
      <c r="E367" s="702"/>
      <c r="F367" s="747" t="s">
        <v>560</v>
      </c>
      <c r="G367" s="747"/>
      <c r="H367" s="746">
        <v>20000</v>
      </c>
      <c r="I367" s="746"/>
      <c r="J367" s="704">
        <v>20000</v>
      </c>
      <c r="K367" s="704">
        <v>0</v>
      </c>
      <c r="L367" s="704">
        <v>0</v>
      </c>
      <c r="M367" s="704">
        <v>0</v>
      </c>
      <c r="N367" s="704">
        <v>0</v>
      </c>
      <c r="O367" s="704">
        <v>20000</v>
      </c>
      <c r="P367" s="704">
        <v>0</v>
      </c>
      <c r="Q367" s="704">
        <v>0</v>
      </c>
      <c r="R367" s="704">
        <v>0</v>
      </c>
      <c r="S367" s="704">
        <v>0</v>
      </c>
      <c r="T367" s="704">
        <v>0</v>
      </c>
      <c r="U367" s="746">
        <v>0</v>
      </c>
      <c r="V367" s="746"/>
      <c r="W367" s="746">
        <v>0</v>
      </c>
      <c r="X367" s="746"/>
      <c r="Z367" s="701"/>
    </row>
    <row r="368" spans="2:26" ht="15" customHeight="1">
      <c r="B368" s="740"/>
      <c r="C368" s="740"/>
      <c r="D368" s="702"/>
      <c r="E368" s="702">
        <v>3240</v>
      </c>
      <c r="F368" s="747" t="s">
        <v>741</v>
      </c>
      <c r="G368" s="747"/>
      <c r="H368" s="746">
        <v>20000</v>
      </c>
      <c r="I368" s="746"/>
      <c r="J368" s="704">
        <v>20000</v>
      </c>
      <c r="K368" s="704">
        <v>0</v>
      </c>
      <c r="L368" s="704">
        <v>0</v>
      </c>
      <c r="M368" s="704">
        <v>0</v>
      </c>
      <c r="N368" s="704">
        <v>0</v>
      </c>
      <c r="O368" s="704">
        <v>20000</v>
      </c>
      <c r="P368" s="704">
        <v>0</v>
      </c>
      <c r="Q368" s="704">
        <v>0</v>
      </c>
      <c r="R368" s="704">
        <v>0</v>
      </c>
      <c r="S368" s="704">
        <v>0</v>
      </c>
      <c r="T368" s="704">
        <v>0</v>
      </c>
      <c r="U368" s="746">
        <v>0</v>
      </c>
      <c r="V368" s="746"/>
      <c r="W368" s="746">
        <v>0</v>
      </c>
      <c r="X368" s="746"/>
      <c r="Z368" s="701"/>
    </row>
    <row r="369" spans="2:26" ht="15" customHeight="1">
      <c r="B369" s="740">
        <v>900</v>
      </c>
      <c r="C369" s="740"/>
      <c r="D369" s="702"/>
      <c r="E369" s="702"/>
      <c r="F369" s="747" t="s">
        <v>208</v>
      </c>
      <c r="G369" s="747"/>
      <c r="H369" s="746">
        <v>1129359</v>
      </c>
      <c r="I369" s="746"/>
      <c r="J369" s="704">
        <v>1129359</v>
      </c>
      <c r="K369" s="704">
        <v>1094959</v>
      </c>
      <c r="L369" s="704">
        <v>155449</v>
      </c>
      <c r="M369" s="704">
        <v>939510</v>
      </c>
      <c r="N369" s="704">
        <v>34400</v>
      </c>
      <c r="O369" s="704">
        <v>0</v>
      </c>
      <c r="P369" s="704">
        <v>0</v>
      </c>
      <c r="Q369" s="704">
        <v>0</v>
      </c>
      <c r="R369" s="704">
        <v>0</v>
      </c>
      <c r="S369" s="704">
        <v>0</v>
      </c>
      <c r="T369" s="704">
        <v>0</v>
      </c>
      <c r="U369" s="746">
        <v>0</v>
      </c>
      <c r="V369" s="746"/>
      <c r="W369" s="746">
        <v>0</v>
      </c>
      <c r="X369" s="746"/>
      <c r="Z369" s="701"/>
    </row>
    <row r="370" spans="2:26" ht="15" customHeight="1">
      <c r="B370" s="740"/>
      <c r="C370" s="740"/>
      <c r="D370" s="702">
        <v>90002</v>
      </c>
      <c r="E370" s="702"/>
      <c r="F370" s="747" t="s">
        <v>266</v>
      </c>
      <c r="G370" s="747"/>
      <c r="H370" s="746">
        <v>747484</v>
      </c>
      <c r="I370" s="746"/>
      <c r="J370" s="704">
        <v>747484</v>
      </c>
      <c r="K370" s="704">
        <v>721184</v>
      </c>
      <c r="L370" s="704">
        <v>150449</v>
      </c>
      <c r="M370" s="704">
        <v>570735</v>
      </c>
      <c r="N370" s="704">
        <v>26300</v>
      </c>
      <c r="O370" s="704">
        <v>0</v>
      </c>
      <c r="P370" s="704">
        <v>0</v>
      </c>
      <c r="Q370" s="704">
        <v>0</v>
      </c>
      <c r="R370" s="704">
        <v>0</v>
      </c>
      <c r="S370" s="704">
        <v>0</v>
      </c>
      <c r="T370" s="704">
        <v>0</v>
      </c>
      <c r="U370" s="746">
        <v>0</v>
      </c>
      <c r="V370" s="746"/>
      <c r="W370" s="746">
        <v>0</v>
      </c>
      <c r="X370" s="746"/>
      <c r="Z370" s="701"/>
    </row>
    <row r="371" spans="2:26" ht="19.5" customHeight="1">
      <c r="B371" s="740"/>
      <c r="C371" s="740"/>
      <c r="D371" s="702"/>
      <c r="E371" s="702">
        <v>2650</v>
      </c>
      <c r="F371" s="747" t="s">
        <v>706</v>
      </c>
      <c r="G371" s="747"/>
      <c r="H371" s="746">
        <v>26300</v>
      </c>
      <c r="I371" s="746"/>
      <c r="J371" s="704">
        <v>26300</v>
      </c>
      <c r="K371" s="704">
        <v>0</v>
      </c>
      <c r="L371" s="704">
        <v>0</v>
      </c>
      <c r="M371" s="704">
        <v>0</v>
      </c>
      <c r="N371" s="704">
        <v>26300</v>
      </c>
      <c r="O371" s="704">
        <v>0</v>
      </c>
      <c r="P371" s="704">
        <v>0</v>
      </c>
      <c r="Q371" s="704">
        <v>0</v>
      </c>
      <c r="R371" s="704">
        <v>0</v>
      </c>
      <c r="S371" s="704">
        <v>0</v>
      </c>
      <c r="T371" s="704">
        <v>0</v>
      </c>
      <c r="U371" s="746">
        <v>0</v>
      </c>
      <c r="V371" s="746"/>
      <c r="W371" s="746">
        <v>0</v>
      </c>
      <c r="X371" s="746"/>
      <c r="Z371" s="701"/>
    </row>
    <row r="372" spans="2:26" ht="15" customHeight="1">
      <c r="B372" s="740"/>
      <c r="C372" s="740"/>
      <c r="D372" s="702"/>
      <c r="E372" s="702">
        <v>4010</v>
      </c>
      <c r="F372" s="747" t="s">
        <v>417</v>
      </c>
      <c r="G372" s="747"/>
      <c r="H372" s="746">
        <v>92126</v>
      </c>
      <c r="I372" s="746"/>
      <c r="J372" s="704">
        <v>92126</v>
      </c>
      <c r="K372" s="704">
        <v>92126</v>
      </c>
      <c r="L372" s="704">
        <v>92126</v>
      </c>
      <c r="M372" s="704">
        <v>0</v>
      </c>
      <c r="N372" s="704">
        <v>0</v>
      </c>
      <c r="O372" s="704">
        <v>0</v>
      </c>
      <c r="P372" s="704">
        <v>0</v>
      </c>
      <c r="Q372" s="704">
        <v>0</v>
      </c>
      <c r="R372" s="704">
        <v>0</v>
      </c>
      <c r="S372" s="704">
        <v>0</v>
      </c>
      <c r="T372" s="704">
        <v>0</v>
      </c>
      <c r="U372" s="746">
        <v>0</v>
      </c>
      <c r="V372" s="746"/>
      <c r="W372" s="746">
        <v>0</v>
      </c>
      <c r="X372" s="746"/>
      <c r="Z372" s="701"/>
    </row>
    <row r="373" spans="2:26" ht="15" customHeight="1">
      <c r="B373" s="740"/>
      <c r="C373" s="740"/>
      <c r="D373" s="702"/>
      <c r="E373" s="702">
        <v>4040</v>
      </c>
      <c r="F373" s="747" t="s">
        <v>419</v>
      </c>
      <c r="G373" s="747"/>
      <c r="H373" s="746">
        <v>5206</v>
      </c>
      <c r="I373" s="746"/>
      <c r="J373" s="704">
        <v>5206</v>
      </c>
      <c r="K373" s="704">
        <v>5206</v>
      </c>
      <c r="L373" s="704">
        <v>5206</v>
      </c>
      <c r="M373" s="704">
        <v>0</v>
      </c>
      <c r="N373" s="704">
        <v>0</v>
      </c>
      <c r="O373" s="704">
        <v>0</v>
      </c>
      <c r="P373" s="704">
        <v>0</v>
      </c>
      <c r="Q373" s="704">
        <v>0</v>
      </c>
      <c r="R373" s="704">
        <v>0</v>
      </c>
      <c r="S373" s="704">
        <v>0</v>
      </c>
      <c r="T373" s="704">
        <v>0</v>
      </c>
      <c r="U373" s="746">
        <v>0</v>
      </c>
      <c r="V373" s="746"/>
      <c r="W373" s="746">
        <v>0</v>
      </c>
      <c r="X373" s="746"/>
      <c r="Z373" s="701"/>
    </row>
    <row r="374" spans="1:26" ht="8.25" customHeight="1">
      <c r="A374" s="735"/>
      <c r="B374" s="735"/>
      <c r="C374" s="735"/>
      <c r="D374" s="735"/>
      <c r="E374" s="735"/>
      <c r="F374" s="735"/>
      <c r="G374" s="735"/>
      <c r="H374" s="735"/>
      <c r="I374" s="735"/>
      <c r="J374" s="735"/>
      <c r="K374" s="735"/>
      <c r="L374" s="735"/>
      <c r="M374" s="735"/>
      <c r="N374" s="735"/>
      <c r="O374" s="735"/>
      <c r="P374" s="735"/>
      <c r="Q374" s="735"/>
      <c r="R374" s="735"/>
      <c r="S374" s="735"/>
      <c r="T374" s="735"/>
      <c r="U374" s="735"/>
      <c r="V374" s="735"/>
      <c r="W374" s="735"/>
      <c r="X374" s="735"/>
      <c r="Y374" s="735"/>
      <c r="Z374" s="701"/>
    </row>
    <row r="375" spans="1:26" ht="15" customHeight="1">
      <c r="A375" s="735"/>
      <c r="B375" s="735"/>
      <c r="C375" s="735"/>
      <c r="D375" s="735"/>
      <c r="E375" s="735"/>
      <c r="F375" s="735"/>
      <c r="G375" s="735"/>
      <c r="H375" s="735"/>
      <c r="I375" s="735"/>
      <c r="J375" s="735"/>
      <c r="K375" s="735"/>
      <c r="L375" s="735"/>
      <c r="M375" s="735"/>
      <c r="N375" s="735"/>
      <c r="O375" s="735"/>
      <c r="P375" s="735"/>
      <c r="Q375" s="735"/>
      <c r="R375" s="735"/>
      <c r="S375" s="735"/>
      <c r="T375" s="735"/>
      <c r="U375" s="735"/>
      <c r="V375" s="741" t="s">
        <v>742</v>
      </c>
      <c r="W375" s="741"/>
      <c r="X375" s="735"/>
      <c r="Y375" s="735"/>
      <c r="Z375" s="701"/>
    </row>
    <row r="376" spans="1:26" ht="31.5" customHeight="1">
      <c r="A376" s="735"/>
      <c r="B376" s="735"/>
      <c r="C376" s="735"/>
      <c r="D376" s="735"/>
      <c r="E376" s="735"/>
      <c r="F376" s="735"/>
      <c r="G376" s="735"/>
      <c r="H376" s="735"/>
      <c r="I376" s="735"/>
      <c r="J376" s="735"/>
      <c r="K376" s="735"/>
      <c r="L376" s="735"/>
      <c r="M376" s="735"/>
      <c r="N376" s="735"/>
      <c r="O376" s="735"/>
      <c r="P376" s="735"/>
      <c r="Q376" s="735"/>
      <c r="R376" s="735"/>
      <c r="S376" s="735"/>
      <c r="T376" s="735"/>
      <c r="U376" s="735"/>
      <c r="V376" s="735"/>
      <c r="W376" s="735"/>
      <c r="X376" s="735"/>
      <c r="Y376" s="735"/>
      <c r="Z376" s="701"/>
    </row>
    <row r="377" spans="1:26" ht="15" customHeight="1">
      <c r="A377" s="735"/>
      <c r="B377" s="735"/>
      <c r="C377" s="748"/>
      <c r="D377" s="748"/>
      <c r="E377" s="748"/>
      <c r="F377" s="748"/>
      <c r="G377" s="749"/>
      <c r="H377" s="749"/>
      <c r="I377" s="735"/>
      <c r="J377" s="735"/>
      <c r="K377" s="735"/>
      <c r="L377" s="735"/>
      <c r="M377" s="735"/>
      <c r="N377" s="735"/>
      <c r="O377" s="735"/>
      <c r="P377" s="735"/>
      <c r="Q377" s="735"/>
      <c r="R377" s="735"/>
      <c r="S377" s="735"/>
      <c r="T377" s="735"/>
      <c r="U377" s="735"/>
      <c r="V377" s="735"/>
      <c r="W377" s="735"/>
      <c r="X377" s="735"/>
      <c r="Y377" s="735"/>
      <c r="Z377" s="701"/>
    </row>
    <row r="378" spans="2:26" ht="9" customHeight="1">
      <c r="B378" s="740" t="s">
        <v>66</v>
      </c>
      <c r="C378" s="740"/>
      <c r="D378" s="740" t="s">
        <v>67</v>
      </c>
      <c r="E378" s="740" t="s">
        <v>68</v>
      </c>
      <c r="F378" s="740" t="s">
        <v>69</v>
      </c>
      <c r="G378" s="740"/>
      <c r="H378" s="740" t="s">
        <v>223</v>
      </c>
      <c r="I378" s="740"/>
      <c r="J378" s="740" t="s">
        <v>224</v>
      </c>
      <c r="K378" s="740"/>
      <c r="L378" s="740"/>
      <c r="M378" s="740"/>
      <c r="N378" s="740"/>
      <c r="O378" s="740"/>
      <c r="P378" s="740"/>
      <c r="Q378" s="740"/>
      <c r="R378" s="740"/>
      <c r="S378" s="740"/>
      <c r="T378" s="740"/>
      <c r="U378" s="740"/>
      <c r="V378" s="740"/>
      <c r="W378" s="740"/>
      <c r="X378" s="740"/>
      <c r="Z378" s="701"/>
    </row>
    <row r="379" spans="2:26" ht="12.75" customHeight="1">
      <c r="B379" s="740"/>
      <c r="C379" s="740"/>
      <c r="D379" s="740"/>
      <c r="E379" s="740"/>
      <c r="F379" s="740"/>
      <c r="G379" s="740"/>
      <c r="H379" s="740"/>
      <c r="I379" s="740"/>
      <c r="J379" s="740" t="s">
        <v>225</v>
      </c>
      <c r="K379" s="740" t="s">
        <v>226</v>
      </c>
      <c r="L379" s="740"/>
      <c r="M379" s="740"/>
      <c r="N379" s="740"/>
      <c r="O379" s="740"/>
      <c r="P379" s="740"/>
      <c r="Q379" s="740"/>
      <c r="R379" s="740"/>
      <c r="S379" s="740" t="s">
        <v>227</v>
      </c>
      <c r="T379" s="740" t="s">
        <v>226</v>
      </c>
      <c r="U379" s="740"/>
      <c r="V379" s="740"/>
      <c r="W379" s="740"/>
      <c r="X379" s="740"/>
      <c r="Z379" s="701"/>
    </row>
    <row r="380" spans="2:26" ht="2.25" customHeight="1">
      <c r="B380" s="740"/>
      <c r="C380" s="740"/>
      <c r="D380" s="740"/>
      <c r="E380" s="740"/>
      <c r="F380" s="740"/>
      <c r="G380" s="740"/>
      <c r="H380" s="740"/>
      <c r="I380" s="740"/>
      <c r="J380" s="740"/>
      <c r="K380" s="740"/>
      <c r="L380" s="740"/>
      <c r="M380" s="740"/>
      <c r="N380" s="740"/>
      <c r="O380" s="740"/>
      <c r="P380" s="740"/>
      <c r="Q380" s="740"/>
      <c r="R380" s="740"/>
      <c r="S380" s="740"/>
      <c r="T380" s="740" t="s">
        <v>228</v>
      </c>
      <c r="U380" s="740" t="s">
        <v>229</v>
      </c>
      <c r="V380" s="740"/>
      <c r="W380" s="740" t="s">
        <v>230</v>
      </c>
      <c r="X380" s="740"/>
      <c r="Z380" s="701"/>
    </row>
    <row r="381" spans="2:26" ht="6" customHeight="1">
      <c r="B381" s="740"/>
      <c r="C381" s="740"/>
      <c r="D381" s="740"/>
      <c r="E381" s="740"/>
      <c r="F381" s="740"/>
      <c r="G381" s="740"/>
      <c r="H381" s="740"/>
      <c r="I381" s="740"/>
      <c r="J381" s="740"/>
      <c r="K381" s="740" t="s">
        <v>231</v>
      </c>
      <c r="L381" s="740" t="s">
        <v>226</v>
      </c>
      <c r="M381" s="740"/>
      <c r="N381" s="740" t="s">
        <v>232</v>
      </c>
      <c r="O381" s="740" t="s">
        <v>233</v>
      </c>
      <c r="P381" s="740" t="s">
        <v>234</v>
      </c>
      <c r="Q381" s="740" t="s">
        <v>235</v>
      </c>
      <c r="R381" s="740" t="s">
        <v>236</v>
      </c>
      <c r="S381" s="740"/>
      <c r="T381" s="740"/>
      <c r="U381" s="740"/>
      <c r="V381" s="740"/>
      <c r="W381" s="740"/>
      <c r="X381" s="740"/>
      <c r="Z381" s="701"/>
    </row>
    <row r="382" spans="2:26" ht="2.25" customHeight="1">
      <c r="B382" s="740"/>
      <c r="C382" s="740"/>
      <c r="D382" s="740"/>
      <c r="E382" s="740"/>
      <c r="F382" s="740"/>
      <c r="G382" s="740"/>
      <c r="H382" s="740"/>
      <c r="I382" s="740"/>
      <c r="J382" s="740"/>
      <c r="K382" s="740"/>
      <c r="L382" s="740"/>
      <c r="M382" s="740"/>
      <c r="N382" s="740"/>
      <c r="O382" s="740"/>
      <c r="P382" s="740"/>
      <c r="Q382" s="740"/>
      <c r="R382" s="740"/>
      <c r="S382" s="740"/>
      <c r="T382" s="740"/>
      <c r="U382" s="740" t="s">
        <v>237</v>
      </c>
      <c r="V382" s="740"/>
      <c r="W382" s="740"/>
      <c r="X382" s="740"/>
      <c r="Z382" s="701"/>
    </row>
    <row r="383" spans="2:26" ht="44.25" customHeight="1">
      <c r="B383" s="740"/>
      <c r="C383" s="740"/>
      <c r="D383" s="740"/>
      <c r="E383" s="740"/>
      <c r="F383" s="740"/>
      <c r="G383" s="740"/>
      <c r="H383" s="740"/>
      <c r="I383" s="740"/>
      <c r="J383" s="740"/>
      <c r="K383" s="740"/>
      <c r="L383" s="702" t="s">
        <v>238</v>
      </c>
      <c r="M383" s="702" t="s">
        <v>239</v>
      </c>
      <c r="N383" s="740"/>
      <c r="O383" s="740"/>
      <c r="P383" s="740"/>
      <c r="Q383" s="740"/>
      <c r="R383" s="740"/>
      <c r="S383" s="740"/>
      <c r="T383" s="740"/>
      <c r="U383" s="740"/>
      <c r="V383" s="740"/>
      <c r="W383" s="740"/>
      <c r="X383" s="740"/>
      <c r="Z383" s="701"/>
    </row>
    <row r="384" spans="2:26" ht="9" customHeight="1">
      <c r="B384" s="742">
        <v>1</v>
      </c>
      <c r="C384" s="742"/>
      <c r="D384" s="703">
        <v>2</v>
      </c>
      <c r="E384" s="703">
        <v>3</v>
      </c>
      <c r="F384" s="742">
        <v>4</v>
      </c>
      <c r="G384" s="742"/>
      <c r="H384" s="742">
        <v>5</v>
      </c>
      <c r="I384" s="742"/>
      <c r="J384" s="703">
        <v>6</v>
      </c>
      <c r="K384" s="703">
        <v>7</v>
      </c>
      <c r="L384" s="703">
        <v>8</v>
      </c>
      <c r="M384" s="703">
        <v>9</v>
      </c>
      <c r="N384" s="703">
        <v>10</v>
      </c>
      <c r="O384" s="703">
        <v>11</v>
      </c>
      <c r="P384" s="703">
        <v>12</v>
      </c>
      <c r="Q384" s="703">
        <v>13</v>
      </c>
      <c r="R384" s="703">
        <v>14</v>
      </c>
      <c r="S384" s="703">
        <v>15</v>
      </c>
      <c r="T384" s="703">
        <v>16</v>
      </c>
      <c r="U384" s="742">
        <v>17</v>
      </c>
      <c r="V384" s="742"/>
      <c r="W384" s="742">
        <v>18</v>
      </c>
      <c r="X384" s="742"/>
      <c r="Z384" s="701"/>
    </row>
    <row r="385" spans="2:26" ht="15" customHeight="1">
      <c r="B385" s="740"/>
      <c r="C385" s="740"/>
      <c r="D385" s="702"/>
      <c r="E385" s="702">
        <v>4100</v>
      </c>
      <c r="F385" s="747" t="s">
        <v>717</v>
      </c>
      <c r="G385" s="747"/>
      <c r="H385" s="746">
        <v>34000</v>
      </c>
      <c r="I385" s="746"/>
      <c r="J385" s="704">
        <v>34000</v>
      </c>
      <c r="K385" s="704">
        <v>34000</v>
      </c>
      <c r="L385" s="704">
        <v>34000</v>
      </c>
      <c r="M385" s="704">
        <v>0</v>
      </c>
      <c r="N385" s="704">
        <v>0</v>
      </c>
      <c r="O385" s="704">
        <v>0</v>
      </c>
      <c r="P385" s="704">
        <v>0</v>
      </c>
      <c r="Q385" s="704">
        <v>0</v>
      </c>
      <c r="R385" s="704">
        <v>0</v>
      </c>
      <c r="S385" s="704">
        <v>0</v>
      </c>
      <c r="T385" s="704">
        <v>0</v>
      </c>
      <c r="U385" s="746">
        <v>0</v>
      </c>
      <c r="V385" s="746"/>
      <c r="W385" s="746">
        <v>0</v>
      </c>
      <c r="X385" s="746"/>
      <c r="Z385" s="701"/>
    </row>
    <row r="386" spans="2:26" ht="15" customHeight="1">
      <c r="B386" s="740"/>
      <c r="C386" s="740"/>
      <c r="D386" s="702"/>
      <c r="E386" s="702">
        <v>4110</v>
      </c>
      <c r="F386" s="747" t="s">
        <v>421</v>
      </c>
      <c r="G386" s="747"/>
      <c r="H386" s="746">
        <v>16732</v>
      </c>
      <c r="I386" s="746"/>
      <c r="J386" s="704">
        <v>16732</v>
      </c>
      <c r="K386" s="704">
        <v>16732</v>
      </c>
      <c r="L386" s="704">
        <v>16732</v>
      </c>
      <c r="M386" s="704">
        <v>0</v>
      </c>
      <c r="N386" s="704">
        <v>0</v>
      </c>
      <c r="O386" s="704">
        <v>0</v>
      </c>
      <c r="P386" s="704">
        <v>0</v>
      </c>
      <c r="Q386" s="704">
        <v>0</v>
      </c>
      <c r="R386" s="704">
        <v>0</v>
      </c>
      <c r="S386" s="704">
        <v>0</v>
      </c>
      <c r="T386" s="704">
        <v>0</v>
      </c>
      <c r="U386" s="746">
        <v>0</v>
      </c>
      <c r="V386" s="746"/>
      <c r="W386" s="746">
        <v>0</v>
      </c>
      <c r="X386" s="746"/>
      <c r="Z386" s="701"/>
    </row>
    <row r="387" spans="2:26" ht="15" customHeight="1">
      <c r="B387" s="740"/>
      <c r="C387" s="740"/>
      <c r="D387" s="702"/>
      <c r="E387" s="702">
        <v>4120</v>
      </c>
      <c r="F387" s="747" t="s">
        <v>423</v>
      </c>
      <c r="G387" s="747"/>
      <c r="H387" s="746">
        <v>2385</v>
      </c>
      <c r="I387" s="746"/>
      <c r="J387" s="704">
        <v>2385</v>
      </c>
      <c r="K387" s="704">
        <v>2385</v>
      </c>
      <c r="L387" s="704">
        <v>2385</v>
      </c>
      <c r="M387" s="704">
        <v>0</v>
      </c>
      <c r="N387" s="704">
        <v>0</v>
      </c>
      <c r="O387" s="704">
        <v>0</v>
      </c>
      <c r="P387" s="704">
        <v>0</v>
      </c>
      <c r="Q387" s="704">
        <v>0</v>
      </c>
      <c r="R387" s="704">
        <v>0</v>
      </c>
      <c r="S387" s="704">
        <v>0</v>
      </c>
      <c r="T387" s="704">
        <v>0</v>
      </c>
      <c r="U387" s="746">
        <v>0</v>
      </c>
      <c r="V387" s="746"/>
      <c r="W387" s="746">
        <v>0</v>
      </c>
      <c r="X387" s="746"/>
      <c r="Z387" s="701"/>
    </row>
    <row r="388" spans="2:26" ht="15" customHeight="1">
      <c r="B388" s="740"/>
      <c r="C388" s="740"/>
      <c r="D388" s="702"/>
      <c r="E388" s="702">
        <v>4210</v>
      </c>
      <c r="F388" s="747" t="s">
        <v>712</v>
      </c>
      <c r="G388" s="747"/>
      <c r="H388" s="746">
        <v>3000</v>
      </c>
      <c r="I388" s="746"/>
      <c r="J388" s="704">
        <v>3000</v>
      </c>
      <c r="K388" s="704">
        <v>3000</v>
      </c>
      <c r="L388" s="704">
        <v>0</v>
      </c>
      <c r="M388" s="704">
        <v>3000</v>
      </c>
      <c r="N388" s="704">
        <v>0</v>
      </c>
      <c r="O388" s="704">
        <v>0</v>
      </c>
      <c r="P388" s="704">
        <v>0</v>
      </c>
      <c r="Q388" s="704">
        <v>0</v>
      </c>
      <c r="R388" s="704">
        <v>0</v>
      </c>
      <c r="S388" s="704">
        <v>0</v>
      </c>
      <c r="T388" s="704">
        <v>0</v>
      </c>
      <c r="U388" s="746">
        <v>0</v>
      </c>
      <c r="V388" s="746"/>
      <c r="W388" s="746">
        <v>0</v>
      </c>
      <c r="X388" s="746"/>
      <c r="Z388" s="701"/>
    </row>
    <row r="389" spans="2:26" ht="15" customHeight="1">
      <c r="B389" s="740"/>
      <c r="C389" s="740"/>
      <c r="D389" s="702"/>
      <c r="E389" s="702">
        <v>4300</v>
      </c>
      <c r="F389" s="747" t="s">
        <v>437</v>
      </c>
      <c r="G389" s="747"/>
      <c r="H389" s="746">
        <v>564000</v>
      </c>
      <c r="I389" s="746"/>
      <c r="J389" s="704">
        <v>564000</v>
      </c>
      <c r="K389" s="704">
        <v>564000</v>
      </c>
      <c r="L389" s="704">
        <v>0</v>
      </c>
      <c r="M389" s="704">
        <v>564000</v>
      </c>
      <c r="N389" s="704">
        <v>0</v>
      </c>
      <c r="O389" s="704">
        <v>0</v>
      </c>
      <c r="P389" s="704">
        <v>0</v>
      </c>
      <c r="Q389" s="704">
        <v>0</v>
      </c>
      <c r="R389" s="704">
        <v>0</v>
      </c>
      <c r="S389" s="704">
        <v>0</v>
      </c>
      <c r="T389" s="704">
        <v>0</v>
      </c>
      <c r="U389" s="746">
        <v>0</v>
      </c>
      <c r="V389" s="746"/>
      <c r="W389" s="746">
        <v>0</v>
      </c>
      <c r="X389" s="746"/>
      <c r="Z389" s="701"/>
    </row>
    <row r="390" spans="2:26" ht="19.5" customHeight="1">
      <c r="B390" s="740"/>
      <c r="C390" s="740"/>
      <c r="D390" s="702"/>
      <c r="E390" s="702">
        <v>4440</v>
      </c>
      <c r="F390" s="747" t="s">
        <v>449</v>
      </c>
      <c r="G390" s="747"/>
      <c r="H390" s="746">
        <v>2735</v>
      </c>
      <c r="I390" s="746"/>
      <c r="J390" s="704">
        <v>2735</v>
      </c>
      <c r="K390" s="704">
        <v>2735</v>
      </c>
      <c r="L390" s="704">
        <v>0</v>
      </c>
      <c r="M390" s="704">
        <v>2735</v>
      </c>
      <c r="N390" s="704">
        <v>0</v>
      </c>
      <c r="O390" s="704">
        <v>0</v>
      </c>
      <c r="P390" s="704">
        <v>0</v>
      </c>
      <c r="Q390" s="704">
        <v>0</v>
      </c>
      <c r="R390" s="704">
        <v>0</v>
      </c>
      <c r="S390" s="704">
        <v>0</v>
      </c>
      <c r="T390" s="704">
        <v>0</v>
      </c>
      <c r="U390" s="746">
        <v>0</v>
      </c>
      <c r="V390" s="746"/>
      <c r="W390" s="746">
        <v>0</v>
      </c>
      <c r="X390" s="746"/>
      <c r="Z390" s="701"/>
    </row>
    <row r="391" spans="2:26" ht="19.5" customHeight="1">
      <c r="B391" s="740"/>
      <c r="C391" s="740"/>
      <c r="D391" s="702"/>
      <c r="E391" s="702">
        <v>4700</v>
      </c>
      <c r="F391" s="747" t="s">
        <v>724</v>
      </c>
      <c r="G391" s="747"/>
      <c r="H391" s="746">
        <v>1000</v>
      </c>
      <c r="I391" s="746"/>
      <c r="J391" s="704">
        <v>1000</v>
      </c>
      <c r="K391" s="704">
        <v>1000</v>
      </c>
      <c r="L391" s="704">
        <v>0</v>
      </c>
      <c r="M391" s="704">
        <v>1000</v>
      </c>
      <c r="N391" s="704">
        <v>0</v>
      </c>
      <c r="O391" s="704">
        <v>0</v>
      </c>
      <c r="P391" s="704">
        <v>0</v>
      </c>
      <c r="Q391" s="704">
        <v>0</v>
      </c>
      <c r="R391" s="704">
        <v>0</v>
      </c>
      <c r="S391" s="704">
        <v>0</v>
      </c>
      <c r="T391" s="704">
        <v>0</v>
      </c>
      <c r="U391" s="746">
        <v>0</v>
      </c>
      <c r="V391" s="746"/>
      <c r="W391" s="746">
        <v>0</v>
      </c>
      <c r="X391" s="746"/>
      <c r="Z391" s="701"/>
    </row>
    <row r="392" spans="2:26" ht="15" customHeight="1">
      <c r="B392" s="740"/>
      <c r="C392" s="740"/>
      <c r="D392" s="702">
        <v>90004</v>
      </c>
      <c r="E392" s="702"/>
      <c r="F392" s="747" t="s">
        <v>267</v>
      </c>
      <c r="G392" s="747"/>
      <c r="H392" s="746">
        <v>16500</v>
      </c>
      <c r="I392" s="746"/>
      <c r="J392" s="704">
        <v>16500</v>
      </c>
      <c r="K392" s="704">
        <v>8400</v>
      </c>
      <c r="L392" s="704">
        <v>5000</v>
      </c>
      <c r="M392" s="704">
        <v>3400</v>
      </c>
      <c r="N392" s="704">
        <v>8100</v>
      </c>
      <c r="O392" s="704">
        <v>0</v>
      </c>
      <c r="P392" s="704">
        <v>0</v>
      </c>
      <c r="Q392" s="704">
        <v>0</v>
      </c>
      <c r="R392" s="704">
        <v>0</v>
      </c>
      <c r="S392" s="704">
        <v>0</v>
      </c>
      <c r="T392" s="704">
        <v>0</v>
      </c>
      <c r="U392" s="746">
        <v>0</v>
      </c>
      <c r="V392" s="746"/>
      <c r="W392" s="746">
        <v>0</v>
      </c>
      <c r="X392" s="746"/>
      <c r="Z392" s="701"/>
    </row>
    <row r="393" spans="2:26" ht="19.5" customHeight="1">
      <c r="B393" s="740"/>
      <c r="C393" s="740"/>
      <c r="D393" s="702"/>
      <c r="E393" s="702">
        <v>2650</v>
      </c>
      <c r="F393" s="747" t="s">
        <v>706</v>
      </c>
      <c r="G393" s="747"/>
      <c r="H393" s="746">
        <v>8100</v>
      </c>
      <c r="I393" s="746"/>
      <c r="J393" s="704">
        <v>8100</v>
      </c>
      <c r="K393" s="704">
        <v>0</v>
      </c>
      <c r="L393" s="704">
        <v>0</v>
      </c>
      <c r="M393" s="704">
        <v>0</v>
      </c>
      <c r="N393" s="704">
        <v>8100</v>
      </c>
      <c r="O393" s="704">
        <v>0</v>
      </c>
      <c r="P393" s="704">
        <v>0</v>
      </c>
      <c r="Q393" s="704">
        <v>0</v>
      </c>
      <c r="R393" s="704">
        <v>0</v>
      </c>
      <c r="S393" s="704">
        <v>0</v>
      </c>
      <c r="T393" s="704">
        <v>0</v>
      </c>
      <c r="U393" s="746">
        <v>0</v>
      </c>
      <c r="V393" s="746"/>
      <c r="W393" s="746">
        <v>0</v>
      </c>
      <c r="X393" s="746"/>
      <c r="Z393" s="701"/>
    </row>
    <row r="394" spans="2:26" ht="15" customHeight="1">
      <c r="B394" s="740"/>
      <c r="C394" s="740"/>
      <c r="D394" s="702"/>
      <c r="E394" s="702">
        <v>4170</v>
      </c>
      <c r="F394" s="747" t="s">
        <v>427</v>
      </c>
      <c r="G394" s="747"/>
      <c r="H394" s="746">
        <v>5000</v>
      </c>
      <c r="I394" s="746"/>
      <c r="J394" s="704">
        <v>5000</v>
      </c>
      <c r="K394" s="704">
        <v>5000</v>
      </c>
      <c r="L394" s="704">
        <v>5000</v>
      </c>
      <c r="M394" s="704">
        <v>0</v>
      </c>
      <c r="N394" s="704">
        <v>0</v>
      </c>
      <c r="O394" s="704">
        <v>0</v>
      </c>
      <c r="P394" s="704">
        <v>0</v>
      </c>
      <c r="Q394" s="704">
        <v>0</v>
      </c>
      <c r="R394" s="704">
        <v>0</v>
      </c>
      <c r="S394" s="704">
        <v>0</v>
      </c>
      <c r="T394" s="704">
        <v>0</v>
      </c>
      <c r="U394" s="746">
        <v>0</v>
      </c>
      <c r="V394" s="746"/>
      <c r="W394" s="746">
        <v>0</v>
      </c>
      <c r="X394" s="746"/>
      <c r="Z394" s="701"/>
    </row>
    <row r="395" spans="2:26" ht="15" customHeight="1">
      <c r="B395" s="740"/>
      <c r="C395" s="740"/>
      <c r="D395" s="702"/>
      <c r="E395" s="702">
        <v>4300</v>
      </c>
      <c r="F395" s="747" t="s">
        <v>437</v>
      </c>
      <c r="G395" s="747"/>
      <c r="H395" s="746">
        <v>3400</v>
      </c>
      <c r="I395" s="746"/>
      <c r="J395" s="704">
        <v>3400</v>
      </c>
      <c r="K395" s="704">
        <v>3400</v>
      </c>
      <c r="L395" s="704">
        <v>0</v>
      </c>
      <c r="M395" s="704">
        <v>3400</v>
      </c>
      <c r="N395" s="704">
        <v>0</v>
      </c>
      <c r="O395" s="704">
        <v>0</v>
      </c>
      <c r="P395" s="704">
        <v>0</v>
      </c>
      <c r="Q395" s="704">
        <v>0</v>
      </c>
      <c r="R395" s="704">
        <v>0</v>
      </c>
      <c r="S395" s="704">
        <v>0</v>
      </c>
      <c r="T395" s="704">
        <v>0</v>
      </c>
      <c r="U395" s="746">
        <v>0</v>
      </c>
      <c r="V395" s="746"/>
      <c r="W395" s="746">
        <v>0</v>
      </c>
      <c r="X395" s="746"/>
      <c r="Z395" s="701"/>
    </row>
    <row r="396" spans="2:26" ht="15" customHeight="1">
      <c r="B396" s="740"/>
      <c r="C396" s="740"/>
      <c r="D396" s="702">
        <v>90005</v>
      </c>
      <c r="E396" s="702"/>
      <c r="F396" s="747" t="s">
        <v>268</v>
      </c>
      <c r="G396" s="747"/>
      <c r="H396" s="746">
        <v>3275</v>
      </c>
      <c r="I396" s="746"/>
      <c r="J396" s="704">
        <v>3275</v>
      </c>
      <c r="K396" s="704">
        <v>3275</v>
      </c>
      <c r="L396" s="704">
        <v>0</v>
      </c>
      <c r="M396" s="704">
        <v>3275</v>
      </c>
      <c r="N396" s="704">
        <v>0</v>
      </c>
      <c r="O396" s="704">
        <v>0</v>
      </c>
      <c r="P396" s="704">
        <v>0</v>
      </c>
      <c r="Q396" s="704">
        <v>0</v>
      </c>
      <c r="R396" s="704">
        <v>0</v>
      </c>
      <c r="S396" s="704">
        <v>0</v>
      </c>
      <c r="T396" s="704">
        <v>0</v>
      </c>
      <c r="U396" s="746">
        <v>0</v>
      </c>
      <c r="V396" s="746"/>
      <c r="W396" s="746">
        <v>0</v>
      </c>
      <c r="X396" s="746"/>
      <c r="Z396" s="701"/>
    </row>
    <row r="397" spans="2:26" ht="15" customHeight="1">
      <c r="B397" s="740"/>
      <c r="C397" s="740"/>
      <c r="D397" s="702"/>
      <c r="E397" s="702">
        <v>4430</v>
      </c>
      <c r="F397" s="747" t="s">
        <v>447</v>
      </c>
      <c r="G397" s="747"/>
      <c r="H397" s="746">
        <v>3275</v>
      </c>
      <c r="I397" s="746"/>
      <c r="J397" s="704">
        <v>3275</v>
      </c>
      <c r="K397" s="704">
        <v>3275</v>
      </c>
      <c r="L397" s="704">
        <v>0</v>
      </c>
      <c r="M397" s="704">
        <v>3275</v>
      </c>
      <c r="N397" s="704">
        <v>0</v>
      </c>
      <c r="O397" s="704">
        <v>0</v>
      </c>
      <c r="P397" s="704">
        <v>0</v>
      </c>
      <c r="Q397" s="704">
        <v>0</v>
      </c>
      <c r="R397" s="704">
        <v>0</v>
      </c>
      <c r="S397" s="704">
        <v>0</v>
      </c>
      <c r="T397" s="704">
        <v>0</v>
      </c>
      <c r="U397" s="746">
        <v>0</v>
      </c>
      <c r="V397" s="746"/>
      <c r="W397" s="746">
        <v>0</v>
      </c>
      <c r="X397" s="746"/>
      <c r="Z397" s="701"/>
    </row>
    <row r="398" spans="2:26" ht="15" customHeight="1">
      <c r="B398" s="740"/>
      <c r="C398" s="740"/>
      <c r="D398" s="702">
        <v>90008</v>
      </c>
      <c r="E398" s="702"/>
      <c r="F398" s="747" t="s">
        <v>269</v>
      </c>
      <c r="G398" s="747"/>
      <c r="H398" s="746">
        <v>7000</v>
      </c>
      <c r="I398" s="746"/>
      <c r="J398" s="704">
        <v>7000</v>
      </c>
      <c r="K398" s="704">
        <v>7000</v>
      </c>
      <c r="L398" s="704">
        <v>0</v>
      </c>
      <c r="M398" s="704">
        <v>7000</v>
      </c>
      <c r="N398" s="704">
        <v>0</v>
      </c>
      <c r="O398" s="704">
        <v>0</v>
      </c>
      <c r="P398" s="704">
        <v>0</v>
      </c>
      <c r="Q398" s="704">
        <v>0</v>
      </c>
      <c r="R398" s="704">
        <v>0</v>
      </c>
      <c r="S398" s="704">
        <v>0</v>
      </c>
      <c r="T398" s="704">
        <v>0</v>
      </c>
      <c r="U398" s="746">
        <v>0</v>
      </c>
      <c r="V398" s="746"/>
      <c r="W398" s="746">
        <v>0</v>
      </c>
      <c r="X398" s="746"/>
      <c r="Z398" s="701"/>
    </row>
    <row r="399" spans="2:26" ht="15" customHeight="1">
      <c r="B399" s="740"/>
      <c r="C399" s="740"/>
      <c r="D399" s="702"/>
      <c r="E399" s="702">
        <v>4210</v>
      </c>
      <c r="F399" s="747" t="s">
        <v>712</v>
      </c>
      <c r="G399" s="747"/>
      <c r="H399" s="746">
        <v>2000</v>
      </c>
      <c r="I399" s="746"/>
      <c r="J399" s="704">
        <v>2000</v>
      </c>
      <c r="K399" s="704">
        <v>2000</v>
      </c>
      <c r="L399" s="704">
        <v>0</v>
      </c>
      <c r="M399" s="704">
        <v>2000</v>
      </c>
      <c r="N399" s="704">
        <v>0</v>
      </c>
      <c r="O399" s="704">
        <v>0</v>
      </c>
      <c r="P399" s="704">
        <v>0</v>
      </c>
      <c r="Q399" s="704">
        <v>0</v>
      </c>
      <c r="R399" s="704">
        <v>0</v>
      </c>
      <c r="S399" s="704">
        <v>0</v>
      </c>
      <c r="T399" s="704">
        <v>0</v>
      </c>
      <c r="U399" s="746">
        <v>0</v>
      </c>
      <c r="V399" s="746"/>
      <c r="W399" s="746">
        <v>0</v>
      </c>
      <c r="X399" s="746"/>
      <c r="Z399" s="701"/>
    </row>
    <row r="400" spans="2:26" ht="15" customHeight="1">
      <c r="B400" s="740"/>
      <c r="C400" s="740"/>
      <c r="D400" s="702"/>
      <c r="E400" s="702">
        <v>4300</v>
      </c>
      <c r="F400" s="747" t="s">
        <v>437</v>
      </c>
      <c r="G400" s="747"/>
      <c r="H400" s="746">
        <v>5000</v>
      </c>
      <c r="I400" s="746"/>
      <c r="J400" s="704">
        <v>5000</v>
      </c>
      <c r="K400" s="704">
        <v>5000</v>
      </c>
      <c r="L400" s="704">
        <v>0</v>
      </c>
      <c r="M400" s="704">
        <v>5000</v>
      </c>
      <c r="N400" s="704">
        <v>0</v>
      </c>
      <c r="O400" s="704">
        <v>0</v>
      </c>
      <c r="P400" s="704">
        <v>0</v>
      </c>
      <c r="Q400" s="704">
        <v>0</v>
      </c>
      <c r="R400" s="704">
        <v>0</v>
      </c>
      <c r="S400" s="704">
        <v>0</v>
      </c>
      <c r="T400" s="704">
        <v>0</v>
      </c>
      <c r="U400" s="746">
        <v>0</v>
      </c>
      <c r="V400" s="746"/>
      <c r="W400" s="746">
        <v>0</v>
      </c>
      <c r="X400" s="746"/>
      <c r="Z400" s="701"/>
    </row>
    <row r="401" spans="2:26" ht="15" customHeight="1">
      <c r="B401" s="740"/>
      <c r="C401" s="740"/>
      <c r="D401" s="702">
        <v>90013</v>
      </c>
      <c r="E401" s="702"/>
      <c r="F401" s="747" t="s">
        <v>270</v>
      </c>
      <c r="G401" s="747"/>
      <c r="H401" s="746">
        <v>5100</v>
      </c>
      <c r="I401" s="746"/>
      <c r="J401" s="704">
        <v>5100</v>
      </c>
      <c r="K401" s="704">
        <v>5100</v>
      </c>
      <c r="L401" s="704">
        <v>0</v>
      </c>
      <c r="M401" s="704">
        <v>5100</v>
      </c>
      <c r="N401" s="704">
        <v>0</v>
      </c>
      <c r="O401" s="704">
        <v>0</v>
      </c>
      <c r="P401" s="704">
        <v>0</v>
      </c>
      <c r="Q401" s="704">
        <v>0</v>
      </c>
      <c r="R401" s="704">
        <v>0</v>
      </c>
      <c r="S401" s="704">
        <v>0</v>
      </c>
      <c r="T401" s="704">
        <v>0</v>
      </c>
      <c r="U401" s="746">
        <v>0</v>
      </c>
      <c r="V401" s="746"/>
      <c r="W401" s="746">
        <v>0</v>
      </c>
      <c r="X401" s="746"/>
      <c r="Z401" s="701"/>
    </row>
    <row r="402" spans="2:26" ht="15" customHeight="1">
      <c r="B402" s="740"/>
      <c r="C402" s="740"/>
      <c r="D402" s="702"/>
      <c r="E402" s="702">
        <v>4210</v>
      </c>
      <c r="F402" s="747" t="s">
        <v>712</v>
      </c>
      <c r="G402" s="747"/>
      <c r="H402" s="746">
        <v>600</v>
      </c>
      <c r="I402" s="746"/>
      <c r="J402" s="704">
        <v>600</v>
      </c>
      <c r="K402" s="704">
        <v>600</v>
      </c>
      <c r="L402" s="704">
        <v>0</v>
      </c>
      <c r="M402" s="704">
        <v>600</v>
      </c>
      <c r="N402" s="704">
        <v>0</v>
      </c>
      <c r="O402" s="704">
        <v>0</v>
      </c>
      <c r="P402" s="704">
        <v>0</v>
      </c>
      <c r="Q402" s="704">
        <v>0</v>
      </c>
      <c r="R402" s="704">
        <v>0</v>
      </c>
      <c r="S402" s="704">
        <v>0</v>
      </c>
      <c r="T402" s="704">
        <v>0</v>
      </c>
      <c r="U402" s="746">
        <v>0</v>
      </c>
      <c r="V402" s="746"/>
      <c r="W402" s="746">
        <v>0</v>
      </c>
      <c r="X402" s="746"/>
      <c r="Z402" s="701"/>
    </row>
    <row r="403" spans="2:26" ht="15" customHeight="1">
      <c r="B403" s="740"/>
      <c r="C403" s="740"/>
      <c r="D403" s="702"/>
      <c r="E403" s="702">
        <v>4300</v>
      </c>
      <c r="F403" s="747" t="s">
        <v>437</v>
      </c>
      <c r="G403" s="747"/>
      <c r="H403" s="746">
        <v>4500</v>
      </c>
      <c r="I403" s="746"/>
      <c r="J403" s="704">
        <v>4500</v>
      </c>
      <c r="K403" s="704">
        <v>4500</v>
      </c>
      <c r="L403" s="704">
        <v>0</v>
      </c>
      <c r="M403" s="704">
        <v>4500</v>
      </c>
      <c r="N403" s="704">
        <v>0</v>
      </c>
      <c r="O403" s="704">
        <v>0</v>
      </c>
      <c r="P403" s="704">
        <v>0</v>
      </c>
      <c r="Q403" s="704">
        <v>0</v>
      </c>
      <c r="R403" s="704">
        <v>0</v>
      </c>
      <c r="S403" s="704">
        <v>0</v>
      </c>
      <c r="T403" s="704">
        <v>0</v>
      </c>
      <c r="U403" s="746">
        <v>0</v>
      </c>
      <c r="V403" s="746"/>
      <c r="W403" s="746">
        <v>0</v>
      </c>
      <c r="X403" s="746"/>
      <c r="Z403" s="701"/>
    </row>
    <row r="404" spans="2:26" ht="15" customHeight="1">
      <c r="B404" s="740"/>
      <c r="C404" s="740"/>
      <c r="D404" s="702">
        <v>90015</v>
      </c>
      <c r="E404" s="702"/>
      <c r="F404" s="747" t="s">
        <v>271</v>
      </c>
      <c r="G404" s="747"/>
      <c r="H404" s="746">
        <v>350000</v>
      </c>
      <c r="I404" s="746"/>
      <c r="J404" s="704">
        <v>350000</v>
      </c>
      <c r="K404" s="704">
        <v>350000</v>
      </c>
      <c r="L404" s="704">
        <v>0</v>
      </c>
      <c r="M404" s="704">
        <v>350000</v>
      </c>
      <c r="N404" s="704">
        <v>0</v>
      </c>
      <c r="O404" s="704">
        <v>0</v>
      </c>
      <c r="P404" s="704">
        <v>0</v>
      </c>
      <c r="Q404" s="704">
        <v>0</v>
      </c>
      <c r="R404" s="704">
        <v>0</v>
      </c>
      <c r="S404" s="704">
        <v>0</v>
      </c>
      <c r="T404" s="704">
        <v>0</v>
      </c>
      <c r="U404" s="746">
        <v>0</v>
      </c>
      <c r="V404" s="746"/>
      <c r="W404" s="746">
        <v>0</v>
      </c>
      <c r="X404" s="746"/>
      <c r="Z404" s="701"/>
    </row>
    <row r="405" spans="2:26" ht="15" customHeight="1">
      <c r="B405" s="740"/>
      <c r="C405" s="740"/>
      <c r="D405" s="702"/>
      <c r="E405" s="702">
        <v>4260</v>
      </c>
      <c r="F405" s="747" t="s">
        <v>431</v>
      </c>
      <c r="G405" s="747"/>
      <c r="H405" s="746">
        <v>270000</v>
      </c>
      <c r="I405" s="746"/>
      <c r="J405" s="704">
        <v>270000</v>
      </c>
      <c r="K405" s="704">
        <v>270000</v>
      </c>
      <c r="L405" s="704">
        <v>0</v>
      </c>
      <c r="M405" s="704">
        <v>270000</v>
      </c>
      <c r="N405" s="704">
        <v>0</v>
      </c>
      <c r="O405" s="704">
        <v>0</v>
      </c>
      <c r="P405" s="704">
        <v>0</v>
      </c>
      <c r="Q405" s="704">
        <v>0</v>
      </c>
      <c r="R405" s="704">
        <v>0</v>
      </c>
      <c r="S405" s="704">
        <v>0</v>
      </c>
      <c r="T405" s="704">
        <v>0</v>
      </c>
      <c r="U405" s="746">
        <v>0</v>
      </c>
      <c r="V405" s="746"/>
      <c r="W405" s="746">
        <v>0</v>
      </c>
      <c r="X405" s="746"/>
      <c r="Z405" s="701"/>
    </row>
    <row r="406" spans="2:26" ht="15" customHeight="1">
      <c r="B406" s="740"/>
      <c r="C406" s="740"/>
      <c r="D406" s="702"/>
      <c r="E406" s="702">
        <v>4300</v>
      </c>
      <c r="F406" s="747" t="s">
        <v>437</v>
      </c>
      <c r="G406" s="747"/>
      <c r="H406" s="746">
        <v>80000</v>
      </c>
      <c r="I406" s="746"/>
      <c r="J406" s="704">
        <v>80000</v>
      </c>
      <c r="K406" s="704">
        <v>80000</v>
      </c>
      <c r="L406" s="704">
        <v>0</v>
      </c>
      <c r="M406" s="704">
        <v>80000</v>
      </c>
      <c r="N406" s="704">
        <v>0</v>
      </c>
      <c r="O406" s="704">
        <v>0</v>
      </c>
      <c r="P406" s="704">
        <v>0</v>
      </c>
      <c r="Q406" s="704">
        <v>0</v>
      </c>
      <c r="R406" s="704">
        <v>0</v>
      </c>
      <c r="S406" s="704">
        <v>0</v>
      </c>
      <c r="T406" s="704">
        <v>0</v>
      </c>
      <c r="U406" s="746">
        <v>0</v>
      </c>
      <c r="V406" s="746"/>
      <c r="W406" s="746">
        <v>0</v>
      </c>
      <c r="X406" s="746"/>
      <c r="Z406" s="701"/>
    </row>
    <row r="407" spans="2:26" ht="15" customHeight="1">
      <c r="B407" s="740">
        <v>921</v>
      </c>
      <c r="C407" s="740"/>
      <c r="D407" s="702"/>
      <c r="E407" s="702"/>
      <c r="F407" s="747" t="s">
        <v>217</v>
      </c>
      <c r="G407" s="747"/>
      <c r="H407" s="746">
        <v>2081484.02</v>
      </c>
      <c r="I407" s="746"/>
      <c r="J407" s="704">
        <v>692629.8</v>
      </c>
      <c r="K407" s="704">
        <v>116724.4</v>
      </c>
      <c r="L407" s="704">
        <v>900</v>
      </c>
      <c r="M407" s="704">
        <v>115824.4</v>
      </c>
      <c r="N407" s="704">
        <v>565000</v>
      </c>
      <c r="O407" s="704">
        <v>0</v>
      </c>
      <c r="P407" s="704">
        <v>10905.4</v>
      </c>
      <c r="Q407" s="704">
        <v>0</v>
      </c>
      <c r="R407" s="704">
        <v>0</v>
      </c>
      <c r="S407" s="704">
        <v>1388854.22</v>
      </c>
      <c r="T407" s="704">
        <v>1388854.22</v>
      </c>
      <c r="U407" s="746">
        <v>1148251.94</v>
      </c>
      <c r="V407" s="746"/>
      <c r="W407" s="746">
        <v>0</v>
      </c>
      <c r="X407" s="746"/>
      <c r="Z407" s="701"/>
    </row>
    <row r="408" spans="2:26" ht="15" customHeight="1">
      <c r="B408" s="740"/>
      <c r="C408" s="740"/>
      <c r="D408" s="702">
        <v>92109</v>
      </c>
      <c r="E408" s="702"/>
      <c r="F408" s="747" t="s">
        <v>273</v>
      </c>
      <c r="G408" s="747"/>
      <c r="H408" s="746">
        <v>1523808.47</v>
      </c>
      <c r="I408" s="746"/>
      <c r="J408" s="704">
        <v>320049.47</v>
      </c>
      <c r="K408" s="704">
        <v>39049.47</v>
      </c>
      <c r="L408" s="704">
        <v>400</v>
      </c>
      <c r="M408" s="704">
        <v>38649.47</v>
      </c>
      <c r="N408" s="704">
        <v>281000</v>
      </c>
      <c r="O408" s="704">
        <v>0</v>
      </c>
      <c r="P408" s="704">
        <v>0</v>
      </c>
      <c r="Q408" s="704">
        <v>0</v>
      </c>
      <c r="R408" s="704">
        <v>0</v>
      </c>
      <c r="S408" s="704">
        <v>1203759</v>
      </c>
      <c r="T408" s="704">
        <v>1203759</v>
      </c>
      <c r="U408" s="746">
        <v>1148251.94</v>
      </c>
      <c r="V408" s="746"/>
      <c r="W408" s="746">
        <v>0</v>
      </c>
      <c r="X408" s="746"/>
      <c r="Z408" s="701"/>
    </row>
    <row r="409" spans="2:26" ht="19.5" customHeight="1">
      <c r="B409" s="740"/>
      <c r="C409" s="740"/>
      <c r="D409" s="702"/>
      <c r="E409" s="702">
        <v>2480</v>
      </c>
      <c r="F409" s="747" t="s">
        <v>743</v>
      </c>
      <c r="G409" s="747"/>
      <c r="H409" s="746">
        <v>281000</v>
      </c>
      <c r="I409" s="746"/>
      <c r="J409" s="704">
        <v>281000</v>
      </c>
      <c r="K409" s="704">
        <v>0</v>
      </c>
      <c r="L409" s="704">
        <v>0</v>
      </c>
      <c r="M409" s="704">
        <v>0</v>
      </c>
      <c r="N409" s="704">
        <v>281000</v>
      </c>
      <c r="O409" s="704">
        <v>0</v>
      </c>
      <c r="P409" s="704">
        <v>0</v>
      </c>
      <c r="Q409" s="704">
        <v>0</v>
      </c>
      <c r="R409" s="704">
        <v>0</v>
      </c>
      <c r="S409" s="704">
        <v>0</v>
      </c>
      <c r="T409" s="704">
        <v>0</v>
      </c>
      <c r="U409" s="746">
        <v>0</v>
      </c>
      <c r="V409" s="746"/>
      <c r="W409" s="746">
        <v>0</v>
      </c>
      <c r="X409" s="746"/>
      <c r="Z409" s="701"/>
    </row>
    <row r="410" spans="2:26" ht="15" customHeight="1">
      <c r="B410" s="740"/>
      <c r="C410" s="740"/>
      <c r="D410" s="702"/>
      <c r="E410" s="702">
        <v>4170</v>
      </c>
      <c r="F410" s="747" t="s">
        <v>427</v>
      </c>
      <c r="G410" s="747"/>
      <c r="H410" s="746">
        <v>400</v>
      </c>
      <c r="I410" s="746"/>
      <c r="J410" s="704">
        <v>400</v>
      </c>
      <c r="K410" s="704">
        <v>400</v>
      </c>
      <c r="L410" s="704">
        <v>400</v>
      </c>
      <c r="M410" s="704">
        <v>0</v>
      </c>
      <c r="N410" s="704">
        <v>0</v>
      </c>
      <c r="O410" s="704">
        <v>0</v>
      </c>
      <c r="P410" s="704">
        <v>0</v>
      </c>
      <c r="Q410" s="704">
        <v>0</v>
      </c>
      <c r="R410" s="704">
        <v>0</v>
      </c>
      <c r="S410" s="704">
        <v>0</v>
      </c>
      <c r="T410" s="704">
        <v>0</v>
      </c>
      <c r="U410" s="746">
        <v>0</v>
      </c>
      <c r="V410" s="746"/>
      <c r="W410" s="746">
        <v>0</v>
      </c>
      <c r="X410" s="746"/>
      <c r="Z410" s="701"/>
    </row>
    <row r="411" spans="2:26" ht="15" customHeight="1">
      <c r="B411" s="740"/>
      <c r="C411" s="740"/>
      <c r="D411" s="702"/>
      <c r="E411" s="702">
        <v>4210</v>
      </c>
      <c r="F411" s="747" t="s">
        <v>712</v>
      </c>
      <c r="G411" s="747"/>
      <c r="H411" s="746">
        <v>38649.47</v>
      </c>
      <c r="I411" s="746"/>
      <c r="J411" s="704">
        <v>38649.47</v>
      </c>
      <c r="K411" s="704">
        <v>38649.47</v>
      </c>
      <c r="L411" s="704">
        <v>0</v>
      </c>
      <c r="M411" s="704">
        <v>38649.47</v>
      </c>
      <c r="N411" s="704">
        <v>0</v>
      </c>
      <c r="O411" s="704">
        <v>0</v>
      </c>
      <c r="P411" s="704">
        <v>0</v>
      </c>
      <c r="Q411" s="704">
        <v>0</v>
      </c>
      <c r="R411" s="704">
        <v>0</v>
      </c>
      <c r="S411" s="704">
        <v>0</v>
      </c>
      <c r="T411" s="704">
        <v>0</v>
      </c>
      <c r="U411" s="746">
        <v>0</v>
      </c>
      <c r="V411" s="746"/>
      <c r="W411" s="746">
        <v>0</v>
      </c>
      <c r="X411" s="746"/>
      <c r="Z411" s="701"/>
    </row>
    <row r="412" spans="2:26" ht="15" customHeight="1">
      <c r="B412" s="740"/>
      <c r="C412" s="740"/>
      <c r="D412" s="702"/>
      <c r="E412" s="702">
        <v>6050</v>
      </c>
      <c r="F412" s="747" t="s">
        <v>707</v>
      </c>
      <c r="G412" s="747"/>
      <c r="H412" s="746">
        <v>55507.06</v>
      </c>
      <c r="I412" s="746"/>
      <c r="J412" s="704">
        <v>0</v>
      </c>
      <c r="K412" s="704">
        <v>0</v>
      </c>
      <c r="L412" s="704">
        <v>0</v>
      </c>
      <c r="M412" s="704">
        <v>0</v>
      </c>
      <c r="N412" s="704">
        <v>0</v>
      </c>
      <c r="O412" s="704">
        <v>0</v>
      </c>
      <c r="P412" s="704">
        <v>0</v>
      </c>
      <c r="Q412" s="704">
        <v>0</v>
      </c>
      <c r="R412" s="704">
        <v>0</v>
      </c>
      <c r="S412" s="704">
        <v>55507.06</v>
      </c>
      <c r="T412" s="704">
        <v>55507.06</v>
      </c>
      <c r="U412" s="746">
        <v>0</v>
      </c>
      <c r="V412" s="746"/>
      <c r="W412" s="746">
        <v>0</v>
      </c>
      <c r="X412" s="746"/>
      <c r="Z412" s="701"/>
    </row>
    <row r="413" spans="1:26" ht="15" customHeight="1">
      <c r="A413" s="735"/>
      <c r="B413" s="735"/>
      <c r="C413" s="735"/>
      <c r="D413" s="735"/>
      <c r="E413" s="735"/>
      <c r="F413" s="735"/>
      <c r="G413" s="735"/>
      <c r="H413" s="735"/>
      <c r="I413" s="735"/>
      <c r="J413" s="735"/>
      <c r="K413" s="735"/>
      <c r="L413" s="735"/>
      <c r="M413" s="735"/>
      <c r="N413" s="735"/>
      <c r="O413" s="735"/>
      <c r="P413" s="735"/>
      <c r="Q413" s="735"/>
      <c r="R413" s="735"/>
      <c r="S413" s="735"/>
      <c r="T413" s="735"/>
      <c r="U413" s="735"/>
      <c r="V413" s="735"/>
      <c r="W413" s="735"/>
      <c r="X413" s="735"/>
      <c r="Y413" s="735"/>
      <c r="Z413" s="701"/>
    </row>
    <row r="414" spans="1:26" ht="15" customHeight="1">
      <c r="A414" s="735"/>
      <c r="B414" s="735"/>
      <c r="C414" s="735"/>
      <c r="D414" s="735"/>
      <c r="E414" s="735"/>
      <c r="F414" s="735"/>
      <c r="G414" s="735"/>
      <c r="H414" s="735"/>
      <c r="I414" s="735"/>
      <c r="J414" s="735"/>
      <c r="K414" s="735"/>
      <c r="L414" s="735"/>
      <c r="M414" s="735"/>
      <c r="N414" s="735"/>
      <c r="O414" s="735"/>
      <c r="P414" s="735"/>
      <c r="Q414" s="735"/>
      <c r="R414" s="735"/>
      <c r="S414" s="735"/>
      <c r="T414" s="735"/>
      <c r="U414" s="735"/>
      <c r="V414" s="741" t="s">
        <v>744</v>
      </c>
      <c r="W414" s="741"/>
      <c r="X414" s="735"/>
      <c r="Y414" s="735"/>
      <c r="Z414" s="701"/>
    </row>
    <row r="415" spans="1:26" ht="31.5" customHeight="1">
      <c r="A415" s="735"/>
      <c r="B415" s="735"/>
      <c r="C415" s="735"/>
      <c r="D415" s="735"/>
      <c r="E415" s="735"/>
      <c r="F415" s="735"/>
      <c r="G415" s="735"/>
      <c r="H415" s="735"/>
      <c r="I415" s="735"/>
      <c r="J415" s="735"/>
      <c r="K415" s="735"/>
      <c r="L415" s="735"/>
      <c r="M415" s="735"/>
      <c r="N415" s="735"/>
      <c r="O415" s="735"/>
      <c r="P415" s="735"/>
      <c r="Q415" s="735"/>
      <c r="R415" s="735"/>
      <c r="S415" s="735"/>
      <c r="T415" s="735"/>
      <c r="U415" s="735"/>
      <c r="V415" s="735"/>
      <c r="W415" s="735"/>
      <c r="X415" s="735"/>
      <c r="Y415" s="735"/>
      <c r="Z415" s="701"/>
    </row>
    <row r="416" spans="1:26" ht="15" customHeight="1">
      <c r="A416" s="735"/>
      <c r="B416" s="735"/>
      <c r="C416" s="748"/>
      <c r="D416" s="748"/>
      <c r="E416" s="748"/>
      <c r="F416" s="748"/>
      <c r="G416" s="749"/>
      <c r="H416" s="749"/>
      <c r="I416" s="735"/>
      <c r="J416" s="735"/>
      <c r="K416" s="735"/>
      <c r="L416" s="735"/>
      <c r="M416" s="735"/>
      <c r="N416" s="735"/>
      <c r="O416" s="735"/>
      <c r="P416" s="735"/>
      <c r="Q416" s="735"/>
      <c r="R416" s="735"/>
      <c r="S416" s="735"/>
      <c r="T416" s="735"/>
      <c r="U416" s="735"/>
      <c r="V416" s="735"/>
      <c r="W416" s="735"/>
      <c r="X416" s="735"/>
      <c r="Y416" s="735"/>
      <c r="Z416" s="701"/>
    </row>
    <row r="417" spans="2:26" ht="9" customHeight="1">
      <c r="B417" s="740" t="s">
        <v>66</v>
      </c>
      <c r="C417" s="740"/>
      <c r="D417" s="740" t="s">
        <v>67</v>
      </c>
      <c r="E417" s="740" t="s">
        <v>68</v>
      </c>
      <c r="F417" s="740" t="s">
        <v>69</v>
      </c>
      <c r="G417" s="740"/>
      <c r="H417" s="740" t="s">
        <v>223</v>
      </c>
      <c r="I417" s="740"/>
      <c r="J417" s="740" t="s">
        <v>224</v>
      </c>
      <c r="K417" s="740"/>
      <c r="L417" s="740"/>
      <c r="M417" s="740"/>
      <c r="N417" s="740"/>
      <c r="O417" s="740"/>
      <c r="P417" s="740"/>
      <c r="Q417" s="740"/>
      <c r="R417" s="740"/>
      <c r="S417" s="740"/>
      <c r="T417" s="740"/>
      <c r="U417" s="740"/>
      <c r="V417" s="740"/>
      <c r="W417" s="740"/>
      <c r="X417" s="740"/>
      <c r="Z417" s="701"/>
    </row>
    <row r="418" spans="2:26" ht="12.75" customHeight="1">
      <c r="B418" s="740"/>
      <c r="C418" s="740"/>
      <c r="D418" s="740"/>
      <c r="E418" s="740"/>
      <c r="F418" s="740"/>
      <c r="G418" s="740"/>
      <c r="H418" s="740"/>
      <c r="I418" s="740"/>
      <c r="J418" s="740" t="s">
        <v>225</v>
      </c>
      <c r="K418" s="740" t="s">
        <v>226</v>
      </c>
      <c r="L418" s="740"/>
      <c r="M418" s="740"/>
      <c r="N418" s="740"/>
      <c r="O418" s="740"/>
      <c r="P418" s="740"/>
      <c r="Q418" s="740"/>
      <c r="R418" s="740"/>
      <c r="S418" s="740" t="s">
        <v>227</v>
      </c>
      <c r="T418" s="740" t="s">
        <v>226</v>
      </c>
      <c r="U418" s="740"/>
      <c r="V418" s="740"/>
      <c r="W418" s="740"/>
      <c r="X418" s="740"/>
      <c r="Z418" s="701"/>
    </row>
    <row r="419" spans="2:26" ht="2.25" customHeight="1">
      <c r="B419" s="740"/>
      <c r="C419" s="740"/>
      <c r="D419" s="740"/>
      <c r="E419" s="740"/>
      <c r="F419" s="740"/>
      <c r="G419" s="740"/>
      <c r="H419" s="740"/>
      <c r="I419" s="740"/>
      <c r="J419" s="740"/>
      <c r="K419" s="740"/>
      <c r="L419" s="740"/>
      <c r="M419" s="740"/>
      <c r="N419" s="740"/>
      <c r="O419" s="740"/>
      <c r="P419" s="740"/>
      <c r="Q419" s="740"/>
      <c r="R419" s="740"/>
      <c r="S419" s="740"/>
      <c r="T419" s="740" t="s">
        <v>228</v>
      </c>
      <c r="U419" s="740" t="s">
        <v>229</v>
      </c>
      <c r="V419" s="740"/>
      <c r="W419" s="740" t="s">
        <v>230</v>
      </c>
      <c r="X419" s="740"/>
      <c r="Z419" s="701"/>
    </row>
    <row r="420" spans="2:26" ht="6" customHeight="1">
      <c r="B420" s="740"/>
      <c r="C420" s="740"/>
      <c r="D420" s="740"/>
      <c r="E420" s="740"/>
      <c r="F420" s="740"/>
      <c r="G420" s="740"/>
      <c r="H420" s="740"/>
      <c r="I420" s="740"/>
      <c r="J420" s="740"/>
      <c r="K420" s="740" t="s">
        <v>231</v>
      </c>
      <c r="L420" s="740" t="s">
        <v>226</v>
      </c>
      <c r="M420" s="740"/>
      <c r="N420" s="740" t="s">
        <v>232</v>
      </c>
      <c r="O420" s="740" t="s">
        <v>233</v>
      </c>
      <c r="P420" s="740" t="s">
        <v>234</v>
      </c>
      <c r="Q420" s="740" t="s">
        <v>235</v>
      </c>
      <c r="R420" s="740" t="s">
        <v>236</v>
      </c>
      <c r="S420" s="740"/>
      <c r="T420" s="740"/>
      <c r="U420" s="740"/>
      <c r="V420" s="740"/>
      <c r="W420" s="740"/>
      <c r="X420" s="740"/>
      <c r="Z420" s="701"/>
    </row>
    <row r="421" spans="2:26" ht="2.25" customHeight="1">
      <c r="B421" s="740"/>
      <c r="C421" s="740"/>
      <c r="D421" s="740"/>
      <c r="E421" s="740"/>
      <c r="F421" s="740"/>
      <c r="G421" s="740"/>
      <c r="H421" s="740"/>
      <c r="I421" s="740"/>
      <c r="J421" s="740"/>
      <c r="K421" s="740"/>
      <c r="L421" s="740"/>
      <c r="M421" s="740"/>
      <c r="N421" s="740"/>
      <c r="O421" s="740"/>
      <c r="P421" s="740"/>
      <c r="Q421" s="740"/>
      <c r="R421" s="740"/>
      <c r="S421" s="740"/>
      <c r="T421" s="740"/>
      <c r="U421" s="740" t="s">
        <v>237</v>
      </c>
      <c r="V421" s="740"/>
      <c r="W421" s="740"/>
      <c r="X421" s="740"/>
      <c r="Z421" s="701"/>
    </row>
    <row r="422" spans="2:26" ht="44.25" customHeight="1">
      <c r="B422" s="740"/>
      <c r="C422" s="740"/>
      <c r="D422" s="740"/>
      <c r="E422" s="740"/>
      <c r="F422" s="740"/>
      <c r="G422" s="740"/>
      <c r="H422" s="740"/>
      <c r="I422" s="740"/>
      <c r="J422" s="740"/>
      <c r="K422" s="740"/>
      <c r="L422" s="702" t="s">
        <v>238</v>
      </c>
      <c r="M422" s="702" t="s">
        <v>239</v>
      </c>
      <c r="N422" s="740"/>
      <c r="O422" s="740"/>
      <c r="P422" s="740"/>
      <c r="Q422" s="740"/>
      <c r="R422" s="740"/>
      <c r="S422" s="740"/>
      <c r="T422" s="740"/>
      <c r="U422" s="740"/>
      <c r="V422" s="740"/>
      <c r="W422" s="740"/>
      <c r="X422" s="740"/>
      <c r="Z422" s="701"/>
    </row>
    <row r="423" spans="2:26" ht="9" customHeight="1">
      <c r="B423" s="742">
        <v>1</v>
      </c>
      <c r="C423" s="742"/>
      <c r="D423" s="703">
        <v>2</v>
      </c>
      <c r="E423" s="703">
        <v>3</v>
      </c>
      <c r="F423" s="742">
        <v>4</v>
      </c>
      <c r="G423" s="742"/>
      <c r="H423" s="742">
        <v>5</v>
      </c>
      <c r="I423" s="742"/>
      <c r="J423" s="703">
        <v>6</v>
      </c>
      <c r="K423" s="703">
        <v>7</v>
      </c>
      <c r="L423" s="703">
        <v>8</v>
      </c>
      <c r="M423" s="703">
        <v>9</v>
      </c>
      <c r="N423" s="703">
        <v>10</v>
      </c>
      <c r="O423" s="703">
        <v>11</v>
      </c>
      <c r="P423" s="703">
        <v>12</v>
      </c>
      <c r="Q423" s="703">
        <v>13</v>
      </c>
      <c r="R423" s="703">
        <v>14</v>
      </c>
      <c r="S423" s="703">
        <v>15</v>
      </c>
      <c r="T423" s="703">
        <v>16</v>
      </c>
      <c r="U423" s="742">
        <v>17</v>
      </c>
      <c r="V423" s="742"/>
      <c r="W423" s="742">
        <v>18</v>
      </c>
      <c r="X423" s="742"/>
      <c r="Z423" s="701"/>
    </row>
    <row r="424" spans="2:26" ht="15" customHeight="1">
      <c r="B424" s="740"/>
      <c r="C424" s="740"/>
      <c r="D424" s="702"/>
      <c r="E424" s="702">
        <v>6057</v>
      </c>
      <c r="F424" s="747" t="s">
        <v>707</v>
      </c>
      <c r="G424" s="747"/>
      <c r="H424" s="746">
        <v>703616.97</v>
      </c>
      <c r="I424" s="746"/>
      <c r="J424" s="704">
        <v>0</v>
      </c>
      <c r="K424" s="704">
        <v>0</v>
      </c>
      <c r="L424" s="704">
        <v>0</v>
      </c>
      <c r="M424" s="704">
        <v>0</v>
      </c>
      <c r="N424" s="704">
        <v>0</v>
      </c>
      <c r="O424" s="704">
        <v>0</v>
      </c>
      <c r="P424" s="704">
        <v>0</v>
      </c>
      <c r="Q424" s="704">
        <v>0</v>
      </c>
      <c r="R424" s="704">
        <v>0</v>
      </c>
      <c r="S424" s="704">
        <v>703616.97</v>
      </c>
      <c r="T424" s="704">
        <v>703616.97</v>
      </c>
      <c r="U424" s="746">
        <v>703616.97</v>
      </c>
      <c r="V424" s="746"/>
      <c r="W424" s="746">
        <v>0</v>
      </c>
      <c r="X424" s="746"/>
      <c r="Z424" s="701"/>
    </row>
    <row r="425" spans="2:26" ht="15" customHeight="1">
      <c r="B425" s="740"/>
      <c r="C425" s="740"/>
      <c r="D425" s="702"/>
      <c r="E425" s="702">
        <v>6059</v>
      </c>
      <c r="F425" s="747" t="s">
        <v>707</v>
      </c>
      <c r="G425" s="747"/>
      <c r="H425" s="746">
        <v>444634.97</v>
      </c>
      <c r="I425" s="746"/>
      <c r="J425" s="704">
        <v>0</v>
      </c>
      <c r="K425" s="704">
        <v>0</v>
      </c>
      <c r="L425" s="704">
        <v>0</v>
      </c>
      <c r="M425" s="704">
        <v>0</v>
      </c>
      <c r="N425" s="704">
        <v>0</v>
      </c>
      <c r="O425" s="704">
        <v>0</v>
      </c>
      <c r="P425" s="704">
        <v>0</v>
      </c>
      <c r="Q425" s="704">
        <v>0</v>
      </c>
      <c r="R425" s="704">
        <v>0</v>
      </c>
      <c r="S425" s="704">
        <v>444634.97</v>
      </c>
      <c r="T425" s="704">
        <v>444634.97</v>
      </c>
      <c r="U425" s="746">
        <v>444634.97</v>
      </c>
      <c r="V425" s="746"/>
      <c r="W425" s="746">
        <v>0</v>
      </c>
      <c r="X425" s="746"/>
      <c r="Z425" s="701"/>
    </row>
    <row r="426" spans="2:26" ht="15" customHeight="1">
      <c r="B426" s="740"/>
      <c r="C426" s="740"/>
      <c r="D426" s="702">
        <v>92116</v>
      </c>
      <c r="E426" s="702"/>
      <c r="F426" s="747" t="s">
        <v>218</v>
      </c>
      <c r="G426" s="747"/>
      <c r="H426" s="746">
        <v>188700</v>
      </c>
      <c r="I426" s="746"/>
      <c r="J426" s="704">
        <v>188700</v>
      </c>
      <c r="K426" s="704">
        <v>4700</v>
      </c>
      <c r="L426" s="704">
        <v>0</v>
      </c>
      <c r="M426" s="704">
        <v>4700</v>
      </c>
      <c r="N426" s="704">
        <v>184000</v>
      </c>
      <c r="O426" s="704">
        <v>0</v>
      </c>
      <c r="P426" s="704">
        <v>0</v>
      </c>
      <c r="Q426" s="704">
        <v>0</v>
      </c>
      <c r="R426" s="704">
        <v>0</v>
      </c>
      <c r="S426" s="704">
        <v>0</v>
      </c>
      <c r="T426" s="704">
        <v>0</v>
      </c>
      <c r="U426" s="746">
        <v>0</v>
      </c>
      <c r="V426" s="746"/>
      <c r="W426" s="746">
        <v>0</v>
      </c>
      <c r="X426" s="746"/>
      <c r="Z426" s="701"/>
    </row>
    <row r="427" spans="2:26" ht="19.5" customHeight="1">
      <c r="B427" s="740"/>
      <c r="C427" s="740"/>
      <c r="D427" s="702"/>
      <c r="E427" s="702">
        <v>2480</v>
      </c>
      <c r="F427" s="747" t="s">
        <v>743</v>
      </c>
      <c r="G427" s="747"/>
      <c r="H427" s="746">
        <v>184000</v>
      </c>
      <c r="I427" s="746"/>
      <c r="J427" s="704">
        <v>184000</v>
      </c>
      <c r="K427" s="704">
        <v>0</v>
      </c>
      <c r="L427" s="704">
        <v>0</v>
      </c>
      <c r="M427" s="704">
        <v>0</v>
      </c>
      <c r="N427" s="704">
        <v>184000</v>
      </c>
      <c r="O427" s="704">
        <v>0</v>
      </c>
      <c r="P427" s="704">
        <v>0</v>
      </c>
      <c r="Q427" s="704">
        <v>0</v>
      </c>
      <c r="R427" s="704">
        <v>0</v>
      </c>
      <c r="S427" s="704">
        <v>0</v>
      </c>
      <c r="T427" s="704">
        <v>0</v>
      </c>
      <c r="U427" s="746">
        <v>0</v>
      </c>
      <c r="V427" s="746"/>
      <c r="W427" s="746">
        <v>0</v>
      </c>
      <c r="X427" s="746"/>
      <c r="Z427" s="701"/>
    </row>
    <row r="428" spans="2:26" ht="15" customHeight="1">
      <c r="B428" s="740"/>
      <c r="C428" s="740"/>
      <c r="D428" s="702"/>
      <c r="E428" s="702">
        <v>4210</v>
      </c>
      <c r="F428" s="747" t="s">
        <v>712</v>
      </c>
      <c r="G428" s="747"/>
      <c r="H428" s="746">
        <v>3700</v>
      </c>
      <c r="I428" s="746"/>
      <c r="J428" s="704">
        <v>3700</v>
      </c>
      <c r="K428" s="704">
        <v>3700</v>
      </c>
      <c r="L428" s="704">
        <v>0</v>
      </c>
      <c r="M428" s="704">
        <v>3700</v>
      </c>
      <c r="N428" s="704">
        <v>0</v>
      </c>
      <c r="O428" s="704">
        <v>0</v>
      </c>
      <c r="P428" s="704">
        <v>0</v>
      </c>
      <c r="Q428" s="704">
        <v>0</v>
      </c>
      <c r="R428" s="704">
        <v>0</v>
      </c>
      <c r="S428" s="704">
        <v>0</v>
      </c>
      <c r="T428" s="704">
        <v>0</v>
      </c>
      <c r="U428" s="746">
        <v>0</v>
      </c>
      <c r="V428" s="746"/>
      <c r="W428" s="746">
        <v>0</v>
      </c>
      <c r="X428" s="746"/>
      <c r="Z428" s="701"/>
    </row>
    <row r="429" spans="2:26" ht="19.5" customHeight="1">
      <c r="B429" s="740"/>
      <c r="C429" s="740"/>
      <c r="D429" s="702"/>
      <c r="E429" s="702">
        <v>4240</v>
      </c>
      <c r="F429" s="747" t="s">
        <v>731</v>
      </c>
      <c r="G429" s="747"/>
      <c r="H429" s="746">
        <v>1000</v>
      </c>
      <c r="I429" s="746"/>
      <c r="J429" s="704">
        <v>1000</v>
      </c>
      <c r="K429" s="704">
        <v>1000</v>
      </c>
      <c r="L429" s="704">
        <v>0</v>
      </c>
      <c r="M429" s="704">
        <v>1000</v>
      </c>
      <c r="N429" s="704">
        <v>0</v>
      </c>
      <c r="O429" s="704">
        <v>0</v>
      </c>
      <c r="P429" s="704">
        <v>0</v>
      </c>
      <c r="Q429" s="704">
        <v>0</v>
      </c>
      <c r="R429" s="704">
        <v>0</v>
      </c>
      <c r="S429" s="704">
        <v>0</v>
      </c>
      <c r="T429" s="704">
        <v>0</v>
      </c>
      <c r="U429" s="746">
        <v>0</v>
      </c>
      <c r="V429" s="746"/>
      <c r="W429" s="746">
        <v>0</v>
      </c>
      <c r="X429" s="746"/>
      <c r="Z429" s="701"/>
    </row>
    <row r="430" spans="2:26" ht="15" customHeight="1">
      <c r="B430" s="740"/>
      <c r="C430" s="740"/>
      <c r="D430" s="702">
        <v>92120</v>
      </c>
      <c r="E430" s="702"/>
      <c r="F430" s="747" t="s">
        <v>561</v>
      </c>
      <c r="G430" s="747"/>
      <c r="H430" s="746">
        <v>67833.75</v>
      </c>
      <c r="I430" s="746"/>
      <c r="J430" s="704">
        <v>67833.75</v>
      </c>
      <c r="K430" s="704">
        <v>7833.75</v>
      </c>
      <c r="L430" s="704">
        <v>0</v>
      </c>
      <c r="M430" s="704">
        <v>7833.75</v>
      </c>
      <c r="N430" s="704">
        <v>60000</v>
      </c>
      <c r="O430" s="704">
        <v>0</v>
      </c>
      <c r="P430" s="704">
        <v>0</v>
      </c>
      <c r="Q430" s="704">
        <v>0</v>
      </c>
      <c r="R430" s="704">
        <v>0</v>
      </c>
      <c r="S430" s="704">
        <v>0</v>
      </c>
      <c r="T430" s="704">
        <v>0</v>
      </c>
      <c r="U430" s="746">
        <v>0</v>
      </c>
      <c r="V430" s="746"/>
      <c r="W430" s="746">
        <v>0</v>
      </c>
      <c r="X430" s="746"/>
      <c r="Z430" s="701"/>
    </row>
    <row r="431" spans="2:26" ht="39" customHeight="1">
      <c r="B431" s="740"/>
      <c r="C431" s="740"/>
      <c r="D431" s="702"/>
      <c r="E431" s="702">
        <v>2720</v>
      </c>
      <c r="F431" s="747" t="s">
        <v>745</v>
      </c>
      <c r="G431" s="747"/>
      <c r="H431" s="746">
        <v>60000</v>
      </c>
      <c r="I431" s="746"/>
      <c r="J431" s="704">
        <v>60000</v>
      </c>
      <c r="K431" s="704">
        <v>0</v>
      </c>
      <c r="L431" s="704">
        <v>0</v>
      </c>
      <c r="M431" s="704">
        <v>0</v>
      </c>
      <c r="N431" s="704">
        <v>60000</v>
      </c>
      <c r="O431" s="704">
        <v>0</v>
      </c>
      <c r="P431" s="704">
        <v>0</v>
      </c>
      <c r="Q431" s="704">
        <v>0</v>
      </c>
      <c r="R431" s="704">
        <v>0</v>
      </c>
      <c r="S431" s="704">
        <v>0</v>
      </c>
      <c r="T431" s="704">
        <v>0</v>
      </c>
      <c r="U431" s="746">
        <v>0</v>
      </c>
      <c r="V431" s="746"/>
      <c r="W431" s="746">
        <v>0</v>
      </c>
      <c r="X431" s="746"/>
      <c r="Z431" s="701"/>
    </row>
    <row r="432" spans="2:26" ht="15" customHeight="1">
      <c r="B432" s="740"/>
      <c r="C432" s="740"/>
      <c r="D432" s="702"/>
      <c r="E432" s="702">
        <v>4300</v>
      </c>
      <c r="F432" s="747" t="s">
        <v>437</v>
      </c>
      <c r="G432" s="747"/>
      <c r="H432" s="746">
        <v>7833.75</v>
      </c>
      <c r="I432" s="746"/>
      <c r="J432" s="704">
        <v>7833.75</v>
      </c>
      <c r="K432" s="704">
        <v>7833.75</v>
      </c>
      <c r="L432" s="704">
        <v>0</v>
      </c>
      <c r="M432" s="704">
        <v>7833.75</v>
      </c>
      <c r="N432" s="704">
        <v>0</v>
      </c>
      <c r="O432" s="704">
        <v>0</v>
      </c>
      <c r="P432" s="704">
        <v>0</v>
      </c>
      <c r="Q432" s="704">
        <v>0</v>
      </c>
      <c r="R432" s="704">
        <v>0</v>
      </c>
      <c r="S432" s="704">
        <v>0</v>
      </c>
      <c r="T432" s="704">
        <v>0</v>
      </c>
      <c r="U432" s="746">
        <v>0</v>
      </c>
      <c r="V432" s="746"/>
      <c r="W432" s="746">
        <v>0</v>
      </c>
      <c r="X432" s="746"/>
      <c r="Z432" s="701"/>
    </row>
    <row r="433" spans="2:26" ht="15" customHeight="1">
      <c r="B433" s="740"/>
      <c r="C433" s="740"/>
      <c r="D433" s="702">
        <v>92195</v>
      </c>
      <c r="E433" s="702"/>
      <c r="F433" s="747" t="s">
        <v>80</v>
      </c>
      <c r="G433" s="747"/>
      <c r="H433" s="746">
        <v>301141.8</v>
      </c>
      <c r="I433" s="746"/>
      <c r="J433" s="704">
        <v>116046.58</v>
      </c>
      <c r="K433" s="704">
        <v>65141.18</v>
      </c>
      <c r="L433" s="704">
        <v>500</v>
      </c>
      <c r="M433" s="704">
        <v>64641.18</v>
      </c>
      <c r="N433" s="704">
        <v>40000</v>
      </c>
      <c r="O433" s="704">
        <v>0</v>
      </c>
      <c r="P433" s="704">
        <v>10905.4</v>
      </c>
      <c r="Q433" s="704">
        <v>0</v>
      </c>
      <c r="R433" s="704">
        <v>0</v>
      </c>
      <c r="S433" s="704">
        <v>185095.22</v>
      </c>
      <c r="T433" s="704">
        <v>185095.22</v>
      </c>
      <c r="U433" s="746">
        <v>0</v>
      </c>
      <c r="V433" s="746"/>
      <c r="W433" s="746">
        <v>0</v>
      </c>
      <c r="X433" s="746"/>
      <c r="Z433" s="701"/>
    </row>
    <row r="434" spans="2:26" ht="19.5" customHeight="1">
      <c r="B434" s="740"/>
      <c r="C434" s="740"/>
      <c r="D434" s="702"/>
      <c r="E434" s="702">
        <v>2480</v>
      </c>
      <c r="F434" s="747" t="s">
        <v>743</v>
      </c>
      <c r="G434" s="747"/>
      <c r="H434" s="746">
        <v>40000</v>
      </c>
      <c r="I434" s="746"/>
      <c r="J434" s="704">
        <v>40000</v>
      </c>
      <c r="K434" s="704">
        <v>0</v>
      </c>
      <c r="L434" s="704">
        <v>0</v>
      </c>
      <c r="M434" s="704">
        <v>0</v>
      </c>
      <c r="N434" s="704">
        <v>40000</v>
      </c>
      <c r="O434" s="704">
        <v>0</v>
      </c>
      <c r="P434" s="704">
        <v>0</v>
      </c>
      <c r="Q434" s="704">
        <v>0</v>
      </c>
      <c r="R434" s="704">
        <v>0</v>
      </c>
      <c r="S434" s="704">
        <v>0</v>
      </c>
      <c r="T434" s="704">
        <v>0</v>
      </c>
      <c r="U434" s="746">
        <v>0</v>
      </c>
      <c r="V434" s="746"/>
      <c r="W434" s="746">
        <v>0</v>
      </c>
      <c r="X434" s="746"/>
      <c r="Z434" s="701"/>
    </row>
    <row r="435" spans="2:26" ht="15" customHeight="1">
      <c r="B435" s="740"/>
      <c r="C435" s="740"/>
      <c r="D435" s="702"/>
      <c r="E435" s="702">
        <v>4170</v>
      </c>
      <c r="F435" s="747" t="s">
        <v>427</v>
      </c>
      <c r="G435" s="747"/>
      <c r="H435" s="746">
        <v>500</v>
      </c>
      <c r="I435" s="746"/>
      <c r="J435" s="704">
        <v>500</v>
      </c>
      <c r="K435" s="704">
        <v>500</v>
      </c>
      <c r="L435" s="704">
        <v>500</v>
      </c>
      <c r="M435" s="704">
        <v>0</v>
      </c>
      <c r="N435" s="704">
        <v>0</v>
      </c>
      <c r="O435" s="704">
        <v>0</v>
      </c>
      <c r="P435" s="704">
        <v>0</v>
      </c>
      <c r="Q435" s="704">
        <v>0</v>
      </c>
      <c r="R435" s="704">
        <v>0</v>
      </c>
      <c r="S435" s="704">
        <v>0</v>
      </c>
      <c r="T435" s="704">
        <v>0</v>
      </c>
      <c r="U435" s="746">
        <v>0</v>
      </c>
      <c r="V435" s="746"/>
      <c r="W435" s="746">
        <v>0</v>
      </c>
      <c r="X435" s="746"/>
      <c r="Z435" s="701"/>
    </row>
    <row r="436" spans="2:26" ht="15" customHeight="1">
      <c r="B436" s="740"/>
      <c r="C436" s="740"/>
      <c r="D436" s="702"/>
      <c r="E436" s="702">
        <v>4177</v>
      </c>
      <c r="F436" s="747" t="s">
        <v>427</v>
      </c>
      <c r="G436" s="747"/>
      <c r="H436" s="746">
        <v>5600</v>
      </c>
      <c r="I436" s="746"/>
      <c r="J436" s="704">
        <v>5600</v>
      </c>
      <c r="K436" s="704">
        <v>0</v>
      </c>
      <c r="L436" s="704">
        <v>0</v>
      </c>
      <c r="M436" s="704">
        <v>0</v>
      </c>
      <c r="N436" s="704">
        <v>0</v>
      </c>
      <c r="O436" s="704">
        <v>0</v>
      </c>
      <c r="P436" s="704">
        <v>5600</v>
      </c>
      <c r="Q436" s="704">
        <v>0</v>
      </c>
      <c r="R436" s="704">
        <v>0</v>
      </c>
      <c r="S436" s="704">
        <v>0</v>
      </c>
      <c r="T436" s="704">
        <v>0</v>
      </c>
      <c r="U436" s="746">
        <v>0</v>
      </c>
      <c r="V436" s="746"/>
      <c r="W436" s="746">
        <v>0</v>
      </c>
      <c r="X436" s="746"/>
      <c r="Z436" s="701"/>
    </row>
    <row r="437" spans="2:26" ht="15" customHeight="1">
      <c r="B437" s="740"/>
      <c r="C437" s="740"/>
      <c r="D437" s="702"/>
      <c r="E437" s="702">
        <v>4179</v>
      </c>
      <c r="F437" s="747" t="s">
        <v>427</v>
      </c>
      <c r="G437" s="747"/>
      <c r="H437" s="746">
        <v>2400</v>
      </c>
      <c r="I437" s="746"/>
      <c r="J437" s="704">
        <v>2400</v>
      </c>
      <c r="K437" s="704">
        <v>0</v>
      </c>
      <c r="L437" s="704">
        <v>0</v>
      </c>
      <c r="M437" s="704">
        <v>0</v>
      </c>
      <c r="N437" s="704">
        <v>0</v>
      </c>
      <c r="O437" s="704">
        <v>0</v>
      </c>
      <c r="P437" s="704">
        <v>2400</v>
      </c>
      <c r="Q437" s="704">
        <v>0</v>
      </c>
      <c r="R437" s="704">
        <v>0</v>
      </c>
      <c r="S437" s="704">
        <v>0</v>
      </c>
      <c r="T437" s="704">
        <v>0</v>
      </c>
      <c r="U437" s="746">
        <v>0</v>
      </c>
      <c r="V437" s="746"/>
      <c r="W437" s="746">
        <v>0</v>
      </c>
      <c r="X437" s="746"/>
      <c r="Z437" s="701"/>
    </row>
    <row r="438" spans="2:26" ht="15" customHeight="1">
      <c r="B438" s="740"/>
      <c r="C438" s="740"/>
      <c r="D438" s="702"/>
      <c r="E438" s="702">
        <v>4210</v>
      </c>
      <c r="F438" s="747" t="s">
        <v>712</v>
      </c>
      <c r="G438" s="747"/>
      <c r="H438" s="746">
        <v>30861.18</v>
      </c>
      <c r="I438" s="746"/>
      <c r="J438" s="704">
        <v>30861.18</v>
      </c>
      <c r="K438" s="704">
        <v>30861.18</v>
      </c>
      <c r="L438" s="704">
        <v>0</v>
      </c>
      <c r="M438" s="704">
        <v>30861.18</v>
      </c>
      <c r="N438" s="704">
        <v>0</v>
      </c>
      <c r="O438" s="704">
        <v>0</v>
      </c>
      <c r="P438" s="704">
        <v>0</v>
      </c>
      <c r="Q438" s="704">
        <v>0</v>
      </c>
      <c r="R438" s="704">
        <v>0</v>
      </c>
      <c r="S438" s="704">
        <v>0</v>
      </c>
      <c r="T438" s="704">
        <v>0</v>
      </c>
      <c r="U438" s="746">
        <v>0</v>
      </c>
      <c r="V438" s="746"/>
      <c r="W438" s="746">
        <v>0</v>
      </c>
      <c r="X438" s="746"/>
      <c r="Z438" s="701"/>
    </row>
    <row r="439" spans="2:26" ht="15" customHeight="1">
      <c r="B439" s="740"/>
      <c r="C439" s="740"/>
      <c r="D439" s="702"/>
      <c r="E439" s="702">
        <v>4260</v>
      </c>
      <c r="F439" s="747" t="s">
        <v>431</v>
      </c>
      <c r="G439" s="747"/>
      <c r="H439" s="746">
        <v>5500</v>
      </c>
      <c r="I439" s="746"/>
      <c r="J439" s="704">
        <v>5500</v>
      </c>
      <c r="K439" s="704">
        <v>5500</v>
      </c>
      <c r="L439" s="704">
        <v>0</v>
      </c>
      <c r="M439" s="704">
        <v>5500</v>
      </c>
      <c r="N439" s="704">
        <v>0</v>
      </c>
      <c r="O439" s="704">
        <v>0</v>
      </c>
      <c r="P439" s="704">
        <v>0</v>
      </c>
      <c r="Q439" s="704">
        <v>0</v>
      </c>
      <c r="R439" s="704">
        <v>0</v>
      </c>
      <c r="S439" s="704">
        <v>0</v>
      </c>
      <c r="T439" s="704">
        <v>0</v>
      </c>
      <c r="U439" s="746">
        <v>0</v>
      </c>
      <c r="V439" s="746"/>
      <c r="W439" s="746">
        <v>0</v>
      </c>
      <c r="X439" s="746"/>
      <c r="Z439" s="701"/>
    </row>
    <row r="440" spans="2:26" ht="15" customHeight="1">
      <c r="B440" s="740"/>
      <c r="C440" s="740"/>
      <c r="D440" s="702"/>
      <c r="E440" s="702">
        <v>4270</v>
      </c>
      <c r="F440" s="747" t="s">
        <v>719</v>
      </c>
      <c r="G440" s="747"/>
      <c r="H440" s="746">
        <v>10000</v>
      </c>
      <c r="I440" s="746"/>
      <c r="J440" s="704">
        <v>10000</v>
      </c>
      <c r="K440" s="704">
        <v>10000</v>
      </c>
      <c r="L440" s="704">
        <v>0</v>
      </c>
      <c r="M440" s="704">
        <v>10000</v>
      </c>
      <c r="N440" s="704">
        <v>0</v>
      </c>
      <c r="O440" s="704">
        <v>0</v>
      </c>
      <c r="P440" s="704">
        <v>0</v>
      </c>
      <c r="Q440" s="704">
        <v>0</v>
      </c>
      <c r="R440" s="704">
        <v>0</v>
      </c>
      <c r="S440" s="704">
        <v>0</v>
      </c>
      <c r="T440" s="704">
        <v>0</v>
      </c>
      <c r="U440" s="746">
        <v>0</v>
      </c>
      <c r="V440" s="746"/>
      <c r="W440" s="746">
        <v>0</v>
      </c>
      <c r="X440" s="746"/>
      <c r="Z440" s="701"/>
    </row>
    <row r="441" spans="2:26" ht="15" customHeight="1">
      <c r="B441" s="740"/>
      <c r="C441" s="740"/>
      <c r="D441" s="702"/>
      <c r="E441" s="702">
        <v>4300</v>
      </c>
      <c r="F441" s="747" t="s">
        <v>437</v>
      </c>
      <c r="G441" s="747"/>
      <c r="H441" s="746">
        <v>18280</v>
      </c>
      <c r="I441" s="746"/>
      <c r="J441" s="704">
        <v>18280</v>
      </c>
      <c r="K441" s="704">
        <v>18280</v>
      </c>
      <c r="L441" s="704">
        <v>0</v>
      </c>
      <c r="M441" s="704">
        <v>18280</v>
      </c>
      <c r="N441" s="704">
        <v>0</v>
      </c>
      <c r="O441" s="704">
        <v>0</v>
      </c>
      <c r="P441" s="704">
        <v>0</v>
      </c>
      <c r="Q441" s="704">
        <v>0</v>
      </c>
      <c r="R441" s="704">
        <v>0</v>
      </c>
      <c r="S441" s="704">
        <v>0</v>
      </c>
      <c r="T441" s="704">
        <v>0</v>
      </c>
      <c r="U441" s="746">
        <v>0</v>
      </c>
      <c r="V441" s="746"/>
      <c r="W441" s="746">
        <v>0</v>
      </c>
      <c r="X441" s="746"/>
      <c r="Z441" s="701"/>
    </row>
    <row r="442" spans="2:26" ht="15" customHeight="1">
      <c r="B442" s="740"/>
      <c r="C442" s="740"/>
      <c r="D442" s="702"/>
      <c r="E442" s="702">
        <v>4307</v>
      </c>
      <c r="F442" s="747" t="s">
        <v>437</v>
      </c>
      <c r="G442" s="747"/>
      <c r="H442" s="746">
        <v>1876</v>
      </c>
      <c r="I442" s="746"/>
      <c r="J442" s="704">
        <v>1876</v>
      </c>
      <c r="K442" s="704">
        <v>0</v>
      </c>
      <c r="L442" s="704">
        <v>0</v>
      </c>
      <c r="M442" s="704">
        <v>0</v>
      </c>
      <c r="N442" s="704">
        <v>0</v>
      </c>
      <c r="O442" s="704">
        <v>0</v>
      </c>
      <c r="P442" s="704">
        <v>1876</v>
      </c>
      <c r="Q442" s="704">
        <v>0</v>
      </c>
      <c r="R442" s="704">
        <v>0</v>
      </c>
      <c r="S442" s="704">
        <v>0</v>
      </c>
      <c r="T442" s="704">
        <v>0</v>
      </c>
      <c r="U442" s="746">
        <v>0</v>
      </c>
      <c r="V442" s="746"/>
      <c r="W442" s="746">
        <v>0</v>
      </c>
      <c r="X442" s="746"/>
      <c r="Z442" s="701"/>
    </row>
    <row r="443" spans="2:26" ht="15" customHeight="1">
      <c r="B443" s="740"/>
      <c r="C443" s="740"/>
      <c r="D443" s="702"/>
      <c r="E443" s="702">
        <v>4309</v>
      </c>
      <c r="F443" s="747" t="s">
        <v>437</v>
      </c>
      <c r="G443" s="747"/>
      <c r="H443" s="746">
        <v>1029.4</v>
      </c>
      <c r="I443" s="746"/>
      <c r="J443" s="704">
        <v>1029.4</v>
      </c>
      <c r="K443" s="704">
        <v>0</v>
      </c>
      <c r="L443" s="704">
        <v>0</v>
      </c>
      <c r="M443" s="704">
        <v>0</v>
      </c>
      <c r="N443" s="704">
        <v>0</v>
      </c>
      <c r="O443" s="704">
        <v>0</v>
      </c>
      <c r="P443" s="704">
        <v>1029.4</v>
      </c>
      <c r="Q443" s="704">
        <v>0</v>
      </c>
      <c r="R443" s="704">
        <v>0</v>
      </c>
      <c r="S443" s="704">
        <v>0</v>
      </c>
      <c r="T443" s="704">
        <v>0</v>
      </c>
      <c r="U443" s="746">
        <v>0</v>
      </c>
      <c r="V443" s="746"/>
      <c r="W443" s="746">
        <v>0</v>
      </c>
      <c r="X443" s="746"/>
      <c r="Z443" s="701"/>
    </row>
    <row r="444" spans="2:26" ht="15" customHeight="1">
      <c r="B444" s="740"/>
      <c r="C444" s="740"/>
      <c r="D444" s="702"/>
      <c r="E444" s="702">
        <v>6050</v>
      </c>
      <c r="F444" s="747" t="s">
        <v>707</v>
      </c>
      <c r="G444" s="747"/>
      <c r="H444" s="746">
        <v>185095.22</v>
      </c>
      <c r="I444" s="746"/>
      <c r="J444" s="704">
        <v>0</v>
      </c>
      <c r="K444" s="704">
        <v>0</v>
      </c>
      <c r="L444" s="704">
        <v>0</v>
      </c>
      <c r="M444" s="704">
        <v>0</v>
      </c>
      <c r="N444" s="704">
        <v>0</v>
      </c>
      <c r="O444" s="704">
        <v>0</v>
      </c>
      <c r="P444" s="704">
        <v>0</v>
      </c>
      <c r="Q444" s="704">
        <v>0</v>
      </c>
      <c r="R444" s="704">
        <v>0</v>
      </c>
      <c r="S444" s="704">
        <v>185095.22</v>
      </c>
      <c r="T444" s="704">
        <v>185095.22</v>
      </c>
      <c r="U444" s="746">
        <v>0</v>
      </c>
      <c r="V444" s="746"/>
      <c r="W444" s="746">
        <v>0</v>
      </c>
      <c r="X444" s="746"/>
      <c r="Z444" s="701"/>
    </row>
    <row r="445" spans="2:26" ht="15" customHeight="1">
      <c r="B445" s="740">
        <v>926</v>
      </c>
      <c r="C445" s="740"/>
      <c r="D445" s="702"/>
      <c r="E445" s="702"/>
      <c r="F445" s="747" t="s">
        <v>275</v>
      </c>
      <c r="G445" s="747"/>
      <c r="H445" s="746">
        <v>155481.8</v>
      </c>
      <c r="I445" s="746"/>
      <c r="J445" s="704">
        <v>145481.8</v>
      </c>
      <c r="K445" s="704">
        <v>47481.8</v>
      </c>
      <c r="L445" s="704">
        <v>16920</v>
      </c>
      <c r="M445" s="704">
        <v>30561.8</v>
      </c>
      <c r="N445" s="704">
        <v>98000</v>
      </c>
      <c r="O445" s="704">
        <v>0</v>
      </c>
      <c r="P445" s="704">
        <v>0</v>
      </c>
      <c r="Q445" s="704">
        <v>0</v>
      </c>
      <c r="R445" s="704">
        <v>0</v>
      </c>
      <c r="S445" s="704">
        <v>10000</v>
      </c>
      <c r="T445" s="704">
        <v>10000</v>
      </c>
      <c r="U445" s="746">
        <v>0</v>
      </c>
      <c r="V445" s="746"/>
      <c r="W445" s="746">
        <v>0</v>
      </c>
      <c r="X445" s="746"/>
      <c r="Z445" s="701"/>
    </row>
    <row r="446" spans="2:26" ht="15" customHeight="1">
      <c r="B446" s="740"/>
      <c r="C446" s="740"/>
      <c r="D446" s="702">
        <v>92601</v>
      </c>
      <c r="E446" s="702"/>
      <c r="F446" s="747" t="s">
        <v>276</v>
      </c>
      <c r="G446" s="747"/>
      <c r="H446" s="746">
        <v>57481.8</v>
      </c>
      <c r="I446" s="746"/>
      <c r="J446" s="704">
        <v>47481.8</v>
      </c>
      <c r="K446" s="704">
        <v>47481.8</v>
      </c>
      <c r="L446" s="704">
        <v>16920</v>
      </c>
      <c r="M446" s="704">
        <v>30561.8</v>
      </c>
      <c r="N446" s="704">
        <v>0</v>
      </c>
      <c r="O446" s="704">
        <v>0</v>
      </c>
      <c r="P446" s="704">
        <v>0</v>
      </c>
      <c r="Q446" s="704">
        <v>0</v>
      </c>
      <c r="R446" s="704">
        <v>0</v>
      </c>
      <c r="S446" s="704">
        <v>10000</v>
      </c>
      <c r="T446" s="704">
        <v>10000</v>
      </c>
      <c r="U446" s="746">
        <v>0</v>
      </c>
      <c r="V446" s="746"/>
      <c r="W446" s="746">
        <v>0</v>
      </c>
      <c r="X446" s="746"/>
      <c r="Z446" s="701"/>
    </row>
    <row r="447" spans="2:26" ht="15" customHeight="1">
      <c r="B447" s="740"/>
      <c r="C447" s="740"/>
      <c r="D447" s="702"/>
      <c r="E447" s="702">
        <v>4170</v>
      </c>
      <c r="F447" s="747" t="s">
        <v>427</v>
      </c>
      <c r="G447" s="747"/>
      <c r="H447" s="746">
        <v>16920</v>
      </c>
      <c r="I447" s="746"/>
      <c r="J447" s="704">
        <v>16920</v>
      </c>
      <c r="K447" s="704">
        <v>16920</v>
      </c>
      <c r="L447" s="704">
        <v>16920</v>
      </c>
      <c r="M447" s="704">
        <v>0</v>
      </c>
      <c r="N447" s="704">
        <v>0</v>
      </c>
      <c r="O447" s="704">
        <v>0</v>
      </c>
      <c r="P447" s="704">
        <v>0</v>
      </c>
      <c r="Q447" s="704">
        <v>0</v>
      </c>
      <c r="R447" s="704">
        <v>0</v>
      </c>
      <c r="S447" s="704">
        <v>0</v>
      </c>
      <c r="T447" s="704">
        <v>0</v>
      </c>
      <c r="U447" s="746">
        <v>0</v>
      </c>
      <c r="V447" s="746"/>
      <c r="W447" s="746">
        <v>0</v>
      </c>
      <c r="X447" s="746"/>
      <c r="Z447" s="701"/>
    </row>
    <row r="448" spans="2:26" ht="15" customHeight="1">
      <c r="B448" s="740"/>
      <c r="C448" s="740"/>
      <c r="D448" s="702"/>
      <c r="E448" s="702">
        <v>4210</v>
      </c>
      <c r="F448" s="747" t="s">
        <v>712</v>
      </c>
      <c r="G448" s="747"/>
      <c r="H448" s="746">
        <v>14580.8</v>
      </c>
      <c r="I448" s="746"/>
      <c r="J448" s="704">
        <v>14580.8</v>
      </c>
      <c r="K448" s="704">
        <v>14580.8</v>
      </c>
      <c r="L448" s="704">
        <v>0</v>
      </c>
      <c r="M448" s="704">
        <v>14580.8</v>
      </c>
      <c r="N448" s="704">
        <v>0</v>
      </c>
      <c r="O448" s="704">
        <v>0</v>
      </c>
      <c r="P448" s="704">
        <v>0</v>
      </c>
      <c r="Q448" s="704">
        <v>0</v>
      </c>
      <c r="R448" s="704">
        <v>0</v>
      </c>
      <c r="S448" s="704">
        <v>0</v>
      </c>
      <c r="T448" s="704">
        <v>0</v>
      </c>
      <c r="U448" s="746">
        <v>0</v>
      </c>
      <c r="V448" s="746"/>
      <c r="W448" s="746">
        <v>0</v>
      </c>
      <c r="X448" s="746"/>
      <c r="Z448" s="701"/>
    </row>
    <row r="449" spans="2:26" ht="15" customHeight="1">
      <c r="B449" s="740"/>
      <c r="C449" s="740"/>
      <c r="D449" s="702"/>
      <c r="E449" s="702">
        <v>4260</v>
      </c>
      <c r="F449" s="747" t="s">
        <v>431</v>
      </c>
      <c r="G449" s="747"/>
      <c r="H449" s="746">
        <v>7080</v>
      </c>
      <c r="I449" s="746"/>
      <c r="J449" s="704">
        <v>7080</v>
      </c>
      <c r="K449" s="704">
        <v>7080</v>
      </c>
      <c r="L449" s="704">
        <v>0</v>
      </c>
      <c r="M449" s="704">
        <v>7080</v>
      </c>
      <c r="N449" s="704">
        <v>0</v>
      </c>
      <c r="O449" s="704">
        <v>0</v>
      </c>
      <c r="P449" s="704">
        <v>0</v>
      </c>
      <c r="Q449" s="704">
        <v>0</v>
      </c>
      <c r="R449" s="704">
        <v>0</v>
      </c>
      <c r="S449" s="704">
        <v>0</v>
      </c>
      <c r="T449" s="704">
        <v>0</v>
      </c>
      <c r="U449" s="746">
        <v>0</v>
      </c>
      <c r="V449" s="746"/>
      <c r="W449" s="746">
        <v>0</v>
      </c>
      <c r="X449" s="746"/>
      <c r="Z449" s="701"/>
    </row>
    <row r="450" spans="2:26" ht="15" customHeight="1">
      <c r="B450" s="740"/>
      <c r="C450" s="740"/>
      <c r="D450" s="702"/>
      <c r="E450" s="702">
        <v>4300</v>
      </c>
      <c r="F450" s="747" t="s">
        <v>437</v>
      </c>
      <c r="G450" s="747"/>
      <c r="H450" s="746">
        <v>7000</v>
      </c>
      <c r="I450" s="746"/>
      <c r="J450" s="704">
        <v>7000</v>
      </c>
      <c r="K450" s="704">
        <v>7000</v>
      </c>
      <c r="L450" s="704">
        <v>0</v>
      </c>
      <c r="M450" s="704">
        <v>7000</v>
      </c>
      <c r="N450" s="704">
        <v>0</v>
      </c>
      <c r="O450" s="704">
        <v>0</v>
      </c>
      <c r="P450" s="704">
        <v>0</v>
      </c>
      <c r="Q450" s="704">
        <v>0</v>
      </c>
      <c r="R450" s="704">
        <v>0</v>
      </c>
      <c r="S450" s="704">
        <v>0</v>
      </c>
      <c r="T450" s="704">
        <v>0</v>
      </c>
      <c r="U450" s="746">
        <v>0</v>
      </c>
      <c r="V450" s="746"/>
      <c r="W450" s="746">
        <v>0</v>
      </c>
      <c r="X450" s="746"/>
      <c r="Z450" s="701"/>
    </row>
    <row r="451" spans="1:26" ht="11.25" customHeight="1">
      <c r="A451" s="735"/>
      <c r="B451" s="735"/>
      <c r="C451" s="735"/>
      <c r="D451" s="735"/>
      <c r="E451" s="735"/>
      <c r="F451" s="735"/>
      <c r="G451" s="735"/>
      <c r="H451" s="735"/>
      <c r="I451" s="735"/>
      <c r="J451" s="735"/>
      <c r="K451" s="735"/>
      <c r="L451" s="735"/>
      <c r="M451" s="735"/>
      <c r="N451" s="735"/>
      <c r="O451" s="735"/>
      <c r="P451" s="735"/>
      <c r="Q451" s="735"/>
      <c r="R451" s="735"/>
      <c r="S451" s="735"/>
      <c r="T451" s="735"/>
      <c r="U451" s="735"/>
      <c r="V451" s="735"/>
      <c r="W451" s="735"/>
      <c r="X451" s="735"/>
      <c r="Y451" s="735"/>
      <c r="Z451" s="701"/>
    </row>
    <row r="452" spans="1:26" ht="15" customHeight="1">
      <c r="A452" s="735"/>
      <c r="B452" s="735"/>
      <c r="C452" s="735"/>
      <c r="D452" s="735"/>
      <c r="E452" s="735"/>
      <c r="F452" s="735"/>
      <c r="G452" s="735"/>
      <c r="H452" s="735"/>
      <c r="I452" s="735"/>
      <c r="J452" s="735"/>
      <c r="K452" s="735"/>
      <c r="L452" s="735"/>
      <c r="M452" s="735"/>
      <c r="N452" s="735"/>
      <c r="O452" s="735"/>
      <c r="P452" s="735"/>
      <c r="Q452" s="735"/>
      <c r="R452" s="735"/>
      <c r="S452" s="735"/>
      <c r="T452" s="735"/>
      <c r="U452" s="735"/>
      <c r="V452" s="741" t="s">
        <v>746</v>
      </c>
      <c r="W452" s="741"/>
      <c r="X452" s="735"/>
      <c r="Y452" s="735"/>
      <c r="Z452" s="701"/>
    </row>
    <row r="453" spans="1:26" ht="31.5" customHeight="1">
      <c r="A453" s="735"/>
      <c r="B453" s="735"/>
      <c r="C453" s="735"/>
      <c r="D453" s="735"/>
      <c r="E453" s="735"/>
      <c r="F453" s="735"/>
      <c r="G453" s="735"/>
      <c r="H453" s="735"/>
      <c r="I453" s="735"/>
      <c r="J453" s="735"/>
      <c r="K453" s="735"/>
      <c r="L453" s="735"/>
      <c r="M453" s="735"/>
      <c r="N453" s="735"/>
      <c r="O453" s="735"/>
      <c r="P453" s="735"/>
      <c r="Q453" s="735"/>
      <c r="R453" s="735"/>
      <c r="S453" s="735"/>
      <c r="T453" s="735"/>
      <c r="U453" s="735"/>
      <c r="V453" s="735"/>
      <c r="W453" s="735"/>
      <c r="X453" s="735"/>
      <c r="Y453" s="735"/>
      <c r="Z453" s="701"/>
    </row>
    <row r="454" spans="1:26" ht="15" customHeight="1">
      <c r="A454" s="735"/>
      <c r="B454" s="735"/>
      <c r="C454" s="748"/>
      <c r="D454" s="748"/>
      <c r="E454" s="748"/>
      <c r="F454" s="748"/>
      <c r="G454" s="749"/>
      <c r="H454" s="749"/>
      <c r="I454" s="735"/>
      <c r="J454" s="735"/>
      <c r="K454" s="735"/>
      <c r="L454" s="735"/>
      <c r="M454" s="735"/>
      <c r="N454" s="735"/>
      <c r="O454" s="735"/>
      <c r="P454" s="735"/>
      <c r="Q454" s="735"/>
      <c r="R454" s="735"/>
      <c r="S454" s="735"/>
      <c r="T454" s="735"/>
      <c r="U454" s="735"/>
      <c r="V454" s="735"/>
      <c r="W454" s="735"/>
      <c r="X454" s="735"/>
      <c r="Y454" s="735"/>
      <c r="Z454" s="701"/>
    </row>
    <row r="455" spans="2:26" ht="9" customHeight="1">
      <c r="B455" s="740" t="s">
        <v>66</v>
      </c>
      <c r="C455" s="740"/>
      <c r="D455" s="740" t="s">
        <v>67</v>
      </c>
      <c r="E455" s="740" t="s">
        <v>68</v>
      </c>
      <c r="F455" s="740" t="s">
        <v>69</v>
      </c>
      <c r="G455" s="740"/>
      <c r="H455" s="740" t="s">
        <v>223</v>
      </c>
      <c r="I455" s="740"/>
      <c r="J455" s="740" t="s">
        <v>224</v>
      </c>
      <c r="K455" s="740"/>
      <c r="L455" s="740"/>
      <c r="M455" s="740"/>
      <c r="N455" s="740"/>
      <c r="O455" s="740"/>
      <c r="P455" s="740"/>
      <c r="Q455" s="740"/>
      <c r="R455" s="740"/>
      <c r="S455" s="740"/>
      <c r="T455" s="740"/>
      <c r="U455" s="740"/>
      <c r="V455" s="740"/>
      <c r="W455" s="740"/>
      <c r="X455" s="740"/>
      <c r="Z455" s="701"/>
    </row>
    <row r="456" spans="2:26" ht="12.75" customHeight="1">
      <c r="B456" s="740"/>
      <c r="C456" s="740"/>
      <c r="D456" s="740"/>
      <c r="E456" s="740"/>
      <c r="F456" s="740"/>
      <c r="G456" s="740"/>
      <c r="H456" s="740"/>
      <c r="I456" s="740"/>
      <c r="J456" s="740" t="s">
        <v>225</v>
      </c>
      <c r="K456" s="740" t="s">
        <v>226</v>
      </c>
      <c r="L456" s="740"/>
      <c r="M456" s="740"/>
      <c r="N456" s="740"/>
      <c r="O456" s="740"/>
      <c r="P456" s="740"/>
      <c r="Q456" s="740"/>
      <c r="R456" s="740"/>
      <c r="S456" s="740" t="s">
        <v>227</v>
      </c>
      <c r="T456" s="740" t="s">
        <v>226</v>
      </c>
      <c r="U456" s="740"/>
      <c r="V456" s="740"/>
      <c r="W456" s="740"/>
      <c r="X456" s="740"/>
      <c r="Z456" s="701"/>
    </row>
    <row r="457" spans="2:26" ht="2.25" customHeight="1">
      <c r="B457" s="740"/>
      <c r="C457" s="740"/>
      <c r="D457" s="740"/>
      <c r="E457" s="740"/>
      <c r="F457" s="740"/>
      <c r="G457" s="740"/>
      <c r="H457" s="740"/>
      <c r="I457" s="740"/>
      <c r="J457" s="740"/>
      <c r="K457" s="740"/>
      <c r="L457" s="740"/>
      <c r="M457" s="740"/>
      <c r="N457" s="740"/>
      <c r="O457" s="740"/>
      <c r="P457" s="740"/>
      <c r="Q457" s="740"/>
      <c r="R457" s="740"/>
      <c r="S457" s="740"/>
      <c r="T457" s="740" t="s">
        <v>228</v>
      </c>
      <c r="U457" s="740" t="s">
        <v>229</v>
      </c>
      <c r="V457" s="740"/>
      <c r="W457" s="740" t="s">
        <v>230</v>
      </c>
      <c r="X457" s="740"/>
      <c r="Z457" s="701"/>
    </row>
    <row r="458" spans="2:26" ht="6" customHeight="1">
      <c r="B458" s="740"/>
      <c r="C458" s="740"/>
      <c r="D458" s="740"/>
      <c r="E458" s="740"/>
      <c r="F458" s="740"/>
      <c r="G458" s="740"/>
      <c r="H458" s="740"/>
      <c r="I458" s="740"/>
      <c r="J458" s="740"/>
      <c r="K458" s="740" t="s">
        <v>231</v>
      </c>
      <c r="L458" s="740" t="s">
        <v>226</v>
      </c>
      <c r="M458" s="740"/>
      <c r="N458" s="740" t="s">
        <v>232</v>
      </c>
      <c r="O458" s="740" t="s">
        <v>233</v>
      </c>
      <c r="P458" s="740" t="s">
        <v>234</v>
      </c>
      <c r="Q458" s="740" t="s">
        <v>235</v>
      </c>
      <c r="R458" s="740" t="s">
        <v>236</v>
      </c>
      <c r="S458" s="740"/>
      <c r="T458" s="740"/>
      <c r="U458" s="740"/>
      <c r="V458" s="740"/>
      <c r="W458" s="740"/>
      <c r="X458" s="740"/>
      <c r="Z458" s="701"/>
    </row>
    <row r="459" spans="2:26" ht="2.25" customHeight="1">
      <c r="B459" s="740"/>
      <c r="C459" s="740"/>
      <c r="D459" s="740"/>
      <c r="E459" s="740"/>
      <c r="F459" s="740"/>
      <c r="G459" s="740"/>
      <c r="H459" s="740"/>
      <c r="I459" s="740"/>
      <c r="J459" s="740"/>
      <c r="K459" s="740"/>
      <c r="L459" s="740"/>
      <c r="M459" s="740"/>
      <c r="N459" s="740"/>
      <c r="O459" s="740"/>
      <c r="P459" s="740"/>
      <c r="Q459" s="740"/>
      <c r="R459" s="740"/>
      <c r="S459" s="740"/>
      <c r="T459" s="740"/>
      <c r="U459" s="740" t="s">
        <v>237</v>
      </c>
      <c r="V459" s="740"/>
      <c r="W459" s="740"/>
      <c r="X459" s="740"/>
      <c r="Z459" s="701"/>
    </row>
    <row r="460" spans="2:26" ht="44.25" customHeight="1">
      <c r="B460" s="740"/>
      <c r="C460" s="740"/>
      <c r="D460" s="740"/>
      <c r="E460" s="740"/>
      <c r="F460" s="740"/>
      <c r="G460" s="740"/>
      <c r="H460" s="740"/>
      <c r="I460" s="740"/>
      <c r="J460" s="740"/>
      <c r="K460" s="740"/>
      <c r="L460" s="702" t="s">
        <v>238</v>
      </c>
      <c r="M460" s="702" t="s">
        <v>239</v>
      </c>
      <c r="N460" s="740"/>
      <c r="O460" s="740"/>
      <c r="P460" s="740"/>
      <c r="Q460" s="740"/>
      <c r="R460" s="740"/>
      <c r="S460" s="740"/>
      <c r="T460" s="740"/>
      <c r="U460" s="740"/>
      <c r="V460" s="740"/>
      <c r="W460" s="740"/>
      <c r="X460" s="740"/>
      <c r="Z460" s="701"/>
    </row>
    <row r="461" spans="2:26" ht="9" customHeight="1">
      <c r="B461" s="742">
        <v>1</v>
      </c>
      <c r="C461" s="742"/>
      <c r="D461" s="703">
        <v>2</v>
      </c>
      <c r="E461" s="703">
        <v>3</v>
      </c>
      <c r="F461" s="742">
        <v>4</v>
      </c>
      <c r="G461" s="742"/>
      <c r="H461" s="742">
        <v>5</v>
      </c>
      <c r="I461" s="742"/>
      <c r="J461" s="703">
        <v>6</v>
      </c>
      <c r="K461" s="703">
        <v>7</v>
      </c>
      <c r="L461" s="703">
        <v>8</v>
      </c>
      <c r="M461" s="703">
        <v>9</v>
      </c>
      <c r="N461" s="703">
        <v>10</v>
      </c>
      <c r="O461" s="703">
        <v>11</v>
      </c>
      <c r="P461" s="703">
        <v>12</v>
      </c>
      <c r="Q461" s="703">
        <v>13</v>
      </c>
      <c r="R461" s="703">
        <v>14</v>
      </c>
      <c r="S461" s="703">
        <v>15</v>
      </c>
      <c r="T461" s="703">
        <v>16</v>
      </c>
      <c r="U461" s="742">
        <v>17</v>
      </c>
      <c r="V461" s="742"/>
      <c r="W461" s="742">
        <v>18</v>
      </c>
      <c r="X461" s="742"/>
      <c r="Z461" s="701"/>
    </row>
    <row r="462" spans="2:26" ht="15" customHeight="1">
      <c r="B462" s="740"/>
      <c r="C462" s="740"/>
      <c r="D462" s="702"/>
      <c r="E462" s="702">
        <v>4430</v>
      </c>
      <c r="F462" s="747" t="s">
        <v>447</v>
      </c>
      <c r="G462" s="747"/>
      <c r="H462" s="746">
        <v>1901</v>
      </c>
      <c r="I462" s="746"/>
      <c r="J462" s="704">
        <v>1901</v>
      </c>
      <c r="K462" s="704">
        <v>1901</v>
      </c>
      <c r="L462" s="704">
        <v>0</v>
      </c>
      <c r="M462" s="704">
        <v>1901</v>
      </c>
      <c r="N462" s="704">
        <v>0</v>
      </c>
      <c r="O462" s="704">
        <v>0</v>
      </c>
      <c r="P462" s="704">
        <v>0</v>
      </c>
      <c r="Q462" s="704">
        <v>0</v>
      </c>
      <c r="R462" s="704">
        <v>0</v>
      </c>
      <c r="S462" s="704">
        <v>0</v>
      </c>
      <c r="T462" s="704">
        <v>0</v>
      </c>
      <c r="U462" s="746">
        <v>0</v>
      </c>
      <c r="V462" s="746"/>
      <c r="W462" s="746">
        <v>0</v>
      </c>
      <c r="X462" s="746"/>
      <c r="Z462" s="701"/>
    </row>
    <row r="463" spans="2:26" ht="15" customHeight="1">
      <c r="B463" s="740"/>
      <c r="C463" s="740"/>
      <c r="D463" s="702"/>
      <c r="E463" s="702">
        <v>6050</v>
      </c>
      <c r="F463" s="747" t="s">
        <v>707</v>
      </c>
      <c r="G463" s="747"/>
      <c r="H463" s="746">
        <v>10000</v>
      </c>
      <c r="I463" s="746"/>
      <c r="J463" s="704">
        <v>0</v>
      </c>
      <c r="K463" s="704">
        <v>0</v>
      </c>
      <c r="L463" s="704">
        <v>0</v>
      </c>
      <c r="M463" s="704">
        <v>0</v>
      </c>
      <c r="N463" s="704">
        <v>0</v>
      </c>
      <c r="O463" s="704">
        <v>0</v>
      </c>
      <c r="P463" s="704">
        <v>0</v>
      </c>
      <c r="Q463" s="704">
        <v>0</v>
      </c>
      <c r="R463" s="704">
        <v>0</v>
      </c>
      <c r="S463" s="704">
        <v>10000</v>
      </c>
      <c r="T463" s="704">
        <v>10000</v>
      </c>
      <c r="U463" s="746">
        <v>0</v>
      </c>
      <c r="V463" s="746"/>
      <c r="W463" s="746">
        <v>0</v>
      </c>
      <c r="X463" s="746"/>
      <c r="Z463" s="701"/>
    </row>
    <row r="464" spans="2:26" ht="15" customHeight="1">
      <c r="B464" s="740"/>
      <c r="C464" s="740"/>
      <c r="D464" s="702">
        <v>92605</v>
      </c>
      <c r="E464" s="702"/>
      <c r="F464" s="747" t="s">
        <v>277</v>
      </c>
      <c r="G464" s="747"/>
      <c r="H464" s="746">
        <v>98000</v>
      </c>
      <c r="I464" s="746"/>
      <c r="J464" s="704">
        <v>98000</v>
      </c>
      <c r="K464" s="704">
        <v>0</v>
      </c>
      <c r="L464" s="704">
        <v>0</v>
      </c>
      <c r="M464" s="704">
        <v>0</v>
      </c>
      <c r="N464" s="704">
        <v>98000</v>
      </c>
      <c r="O464" s="704">
        <v>0</v>
      </c>
      <c r="P464" s="704">
        <v>0</v>
      </c>
      <c r="Q464" s="704">
        <v>0</v>
      </c>
      <c r="R464" s="704">
        <v>0</v>
      </c>
      <c r="S464" s="704">
        <v>0</v>
      </c>
      <c r="T464" s="704">
        <v>0</v>
      </c>
      <c r="U464" s="746">
        <v>0</v>
      </c>
      <c r="V464" s="746"/>
      <c r="W464" s="746">
        <v>0</v>
      </c>
      <c r="X464" s="746"/>
      <c r="Z464" s="701"/>
    </row>
    <row r="465" spans="2:26" ht="19.5" customHeight="1">
      <c r="B465" s="740"/>
      <c r="C465" s="740"/>
      <c r="D465" s="702"/>
      <c r="E465" s="702">
        <v>2480</v>
      </c>
      <c r="F465" s="747" t="s">
        <v>743</v>
      </c>
      <c r="G465" s="747"/>
      <c r="H465" s="746">
        <v>8000</v>
      </c>
      <c r="I465" s="746"/>
      <c r="J465" s="704">
        <v>8000</v>
      </c>
      <c r="K465" s="704">
        <v>0</v>
      </c>
      <c r="L465" s="704">
        <v>0</v>
      </c>
      <c r="M465" s="704">
        <v>0</v>
      </c>
      <c r="N465" s="704">
        <v>8000</v>
      </c>
      <c r="O465" s="704">
        <v>0</v>
      </c>
      <c r="P465" s="704">
        <v>0</v>
      </c>
      <c r="Q465" s="704">
        <v>0</v>
      </c>
      <c r="R465" s="704">
        <v>0</v>
      </c>
      <c r="S465" s="704">
        <v>0</v>
      </c>
      <c r="T465" s="704">
        <v>0</v>
      </c>
      <c r="U465" s="746">
        <v>0</v>
      </c>
      <c r="V465" s="746"/>
      <c r="W465" s="746">
        <v>0</v>
      </c>
      <c r="X465" s="746"/>
      <c r="Z465" s="701"/>
    </row>
    <row r="466" spans="2:26" ht="26.25" customHeight="1">
      <c r="B466" s="740"/>
      <c r="C466" s="740"/>
      <c r="D466" s="702"/>
      <c r="E466" s="702">
        <v>2820</v>
      </c>
      <c r="F466" s="747" t="s">
        <v>747</v>
      </c>
      <c r="G466" s="747"/>
      <c r="H466" s="746">
        <v>90000</v>
      </c>
      <c r="I466" s="746"/>
      <c r="J466" s="704">
        <v>90000</v>
      </c>
      <c r="K466" s="704">
        <v>0</v>
      </c>
      <c r="L466" s="704">
        <v>0</v>
      </c>
      <c r="M466" s="704">
        <v>0</v>
      </c>
      <c r="N466" s="704">
        <v>90000</v>
      </c>
      <c r="O466" s="704">
        <v>0</v>
      </c>
      <c r="P466" s="704">
        <v>0</v>
      </c>
      <c r="Q466" s="704">
        <v>0</v>
      </c>
      <c r="R466" s="704">
        <v>0</v>
      </c>
      <c r="S466" s="704">
        <v>0</v>
      </c>
      <c r="T466" s="704">
        <v>0</v>
      </c>
      <c r="U466" s="746">
        <v>0</v>
      </c>
      <c r="V466" s="746"/>
      <c r="W466" s="746">
        <v>0</v>
      </c>
      <c r="X466" s="746"/>
      <c r="Z466" s="701"/>
    </row>
    <row r="467" spans="2:26" ht="15" customHeight="1">
      <c r="B467" s="750" t="s">
        <v>278</v>
      </c>
      <c r="C467" s="750"/>
      <c r="D467" s="750"/>
      <c r="E467" s="750"/>
      <c r="F467" s="750"/>
      <c r="G467" s="750"/>
      <c r="H467" s="751">
        <v>19348102.04</v>
      </c>
      <c r="I467" s="751"/>
      <c r="J467" s="705">
        <v>14889533.82</v>
      </c>
      <c r="K467" s="705">
        <v>9905591.42</v>
      </c>
      <c r="L467" s="705">
        <v>5957639</v>
      </c>
      <c r="M467" s="705">
        <v>3947952.42</v>
      </c>
      <c r="N467" s="705">
        <v>2049000</v>
      </c>
      <c r="O467" s="705">
        <v>2509037</v>
      </c>
      <c r="P467" s="705">
        <v>10905.4</v>
      </c>
      <c r="Q467" s="705">
        <v>0</v>
      </c>
      <c r="R467" s="705">
        <v>415000</v>
      </c>
      <c r="S467" s="705">
        <v>4458568.22</v>
      </c>
      <c r="T467" s="705">
        <v>4458568.22</v>
      </c>
      <c r="U467" s="751">
        <v>1520543.69</v>
      </c>
      <c r="V467" s="751"/>
      <c r="W467" s="751">
        <v>0</v>
      </c>
      <c r="X467" s="751"/>
      <c r="Z467" s="701"/>
    </row>
    <row r="468" spans="1:26" ht="370.5" customHeight="1">
      <c r="A468" s="735"/>
      <c r="B468" s="735"/>
      <c r="C468" s="735"/>
      <c r="D468" s="735"/>
      <c r="E468" s="735"/>
      <c r="F468" s="735"/>
      <c r="G468" s="735"/>
      <c r="H468" s="735"/>
      <c r="I468" s="735"/>
      <c r="J468" s="735"/>
      <c r="K468" s="735"/>
      <c r="L468" s="735"/>
      <c r="M468" s="735"/>
      <c r="N468" s="735"/>
      <c r="O468" s="735"/>
      <c r="P468" s="735"/>
      <c r="Q468" s="735"/>
      <c r="R468" s="735"/>
      <c r="S468" s="735"/>
      <c r="T468" s="735"/>
      <c r="U468" s="735"/>
      <c r="V468" s="735"/>
      <c r="W468" s="735"/>
      <c r="X468" s="735"/>
      <c r="Y468" s="735"/>
      <c r="Z468" s="701"/>
    </row>
    <row r="469" spans="1:26" ht="15" customHeight="1">
      <c r="A469" s="735"/>
      <c r="B469" s="735"/>
      <c r="C469" s="735"/>
      <c r="D469" s="735"/>
      <c r="E469" s="735"/>
      <c r="F469" s="735"/>
      <c r="G469" s="735"/>
      <c r="H469" s="735"/>
      <c r="I469" s="735"/>
      <c r="J469" s="735"/>
      <c r="K469" s="735"/>
      <c r="L469" s="735"/>
      <c r="M469" s="735"/>
      <c r="N469" s="735"/>
      <c r="O469" s="735"/>
      <c r="P469" s="735"/>
      <c r="Q469" s="735"/>
      <c r="R469" s="735"/>
      <c r="S469" s="735"/>
      <c r="T469" s="735"/>
      <c r="U469" s="735"/>
      <c r="V469" s="741" t="s">
        <v>748</v>
      </c>
      <c r="W469" s="741"/>
      <c r="X469" s="735"/>
      <c r="Y469" s="735"/>
      <c r="Z469" s="701"/>
    </row>
  </sheetData>
  <sheetProtection/>
  <mergeCells count="2089">
    <mergeCell ref="A468:Y468"/>
    <mergeCell ref="A469:U469"/>
    <mergeCell ref="V469:W469"/>
    <mergeCell ref="X469:Y469"/>
    <mergeCell ref="B467:G467"/>
    <mergeCell ref="H467:I467"/>
    <mergeCell ref="U467:V467"/>
    <mergeCell ref="W467:X467"/>
    <mergeCell ref="W465:X465"/>
    <mergeCell ref="B466:C466"/>
    <mergeCell ref="F466:G466"/>
    <mergeCell ref="H466:I466"/>
    <mergeCell ref="U466:V466"/>
    <mergeCell ref="W466:X466"/>
    <mergeCell ref="B465:C465"/>
    <mergeCell ref="F465:G465"/>
    <mergeCell ref="H465:I465"/>
    <mergeCell ref="U465:V465"/>
    <mergeCell ref="W463:X463"/>
    <mergeCell ref="B464:C464"/>
    <mergeCell ref="F464:G464"/>
    <mergeCell ref="H464:I464"/>
    <mergeCell ref="U464:V464"/>
    <mergeCell ref="W464:X464"/>
    <mergeCell ref="B463:C463"/>
    <mergeCell ref="F463:G463"/>
    <mergeCell ref="H463:I463"/>
    <mergeCell ref="U463:V463"/>
    <mergeCell ref="W461:X461"/>
    <mergeCell ref="B462:C462"/>
    <mergeCell ref="F462:G462"/>
    <mergeCell ref="H462:I462"/>
    <mergeCell ref="U462:V462"/>
    <mergeCell ref="W462:X462"/>
    <mergeCell ref="Q458:Q460"/>
    <mergeCell ref="R458:R460"/>
    <mergeCell ref="U459:V460"/>
    <mergeCell ref="B461:C461"/>
    <mergeCell ref="F461:G461"/>
    <mergeCell ref="H461:I461"/>
    <mergeCell ref="U461:V461"/>
    <mergeCell ref="L458:M459"/>
    <mergeCell ref="N458:N460"/>
    <mergeCell ref="O458:O460"/>
    <mergeCell ref="P458:P460"/>
    <mergeCell ref="H455:I460"/>
    <mergeCell ref="J455:X455"/>
    <mergeCell ref="J456:J460"/>
    <mergeCell ref="K456:R457"/>
    <mergeCell ref="S456:S460"/>
    <mergeCell ref="T456:X456"/>
    <mergeCell ref="T457:T460"/>
    <mergeCell ref="U457:V458"/>
    <mergeCell ref="W457:X460"/>
    <mergeCell ref="K458:K460"/>
    <mergeCell ref="B455:C460"/>
    <mergeCell ref="D455:D460"/>
    <mergeCell ref="E455:E460"/>
    <mergeCell ref="F455:G460"/>
    <mergeCell ref="A453:Y453"/>
    <mergeCell ref="A454:B454"/>
    <mergeCell ref="C454:F454"/>
    <mergeCell ref="G454:H454"/>
    <mergeCell ref="I454:Y454"/>
    <mergeCell ref="A451:Y451"/>
    <mergeCell ref="A452:U452"/>
    <mergeCell ref="V452:W452"/>
    <mergeCell ref="X452:Y452"/>
    <mergeCell ref="W449:X449"/>
    <mergeCell ref="B450:C450"/>
    <mergeCell ref="F450:G450"/>
    <mergeCell ref="H450:I450"/>
    <mergeCell ref="U450:V450"/>
    <mergeCell ref="W450:X450"/>
    <mergeCell ref="B449:C449"/>
    <mergeCell ref="F449:G449"/>
    <mergeCell ref="H449:I449"/>
    <mergeCell ref="U449:V449"/>
    <mergeCell ref="W447:X447"/>
    <mergeCell ref="B448:C448"/>
    <mergeCell ref="F448:G448"/>
    <mergeCell ref="H448:I448"/>
    <mergeCell ref="U448:V448"/>
    <mergeCell ref="W448:X448"/>
    <mergeCell ref="B447:C447"/>
    <mergeCell ref="F447:G447"/>
    <mergeCell ref="H447:I447"/>
    <mergeCell ref="U447:V447"/>
    <mergeCell ref="W445:X445"/>
    <mergeCell ref="B446:C446"/>
    <mergeCell ref="F446:G446"/>
    <mergeCell ref="H446:I446"/>
    <mergeCell ref="U446:V446"/>
    <mergeCell ref="W446:X446"/>
    <mergeCell ref="B445:C445"/>
    <mergeCell ref="F445:G445"/>
    <mergeCell ref="H445:I445"/>
    <mergeCell ref="U445:V445"/>
    <mergeCell ref="W443:X443"/>
    <mergeCell ref="B444:C444"/>
    <mergeCell ref="F444:G444"/>
    <mergeCell ref="H444:I444"/>
    <mergeCell ref="U444:V444"/>
    <mergeCell ref="W444:X444"/>
    <mergeCell ref="B443:C443"/>
    <mergeCell ref="F443:G443"/>
    <mergeCell ref="H443:I443"/>
    <mergeCell ref="U443:V443"/>
    <mergeCell ref="W441:X441"/>
    <mergeCell ref="B442:C442"/>
    <mergeCell ref="F442:G442"/>
    <mergeCell ref="H442:I442"/>
    <mergeCell ref="U442:V442"/>
    <mergeCell ref="W442:X442"/>
    <mergeCell ref="B441:C441"/>
    <mergeCell ref="F441:G441"/>
    <mergeCell ref="H441:I441"/>
    <mergeCell ref="U441:V441"/>
    <mergeCell ref="W439:X439"/>
    <mergeCell ref="B440:C440"/>
    <mergeCell ref="F440:G440"/>
    <mergeCell ref="H440:I440"/>
    <mergeCell ref="U440:V440"/>
    <mergeCell ref="W440:X440"/>
    <mergeCell ref="B439:C439"/>
    <mergeCell ref="F439:G439"/>
    <mergeCell ref="H439:I439"/>
    <mergeCell ref="U439:V439"/>
    <mergeCell ref="W437:X437"/>
    <mergeCell ref="B438:C438"/>
    <mergeCell ref="F438:G438"/>
    <mergeCell ref="H438:I438"/>
    <mergeCell ref="U438:V438"/>
    <mergeCell ref="W438:X438"/>
    <mergeCell ref="B437:C437"/>
    <mergeCell ref="F437:G437"/>
    <mergeCell ref="H437:I437"/>
    <mergeCell ref="U437:V437"/>
    <mergeCell ref="W435:X435"/>
    <mergeCell ref="B436:C436"/>
    <mergeCell ref="F436:G436"/>
    <mergeCell ref="H436:I436"/>
    <mergeCell ref="U436:V436"/>
    <mergeCell ref="W436:X436"/>
    <mergeCell ref="B435:C435"/>
    <mergeCell ref="F435:G435"/>
    <mergeCell ref="H435:I435"/>
    <mergeCell ref="U435:V435"/>
    <mergeCell ref="W433:X433"/>
    <mergeCell ref="B434:C434"/>
    <mergeCell ref="F434:G434"/>
    <mergeCell ref="H434:I434"/>
    <mergeCell ref="U434:V434"/>
    <mergeCell ref="W434:X434"/>
    <mergeCell ref="B433:C433"/>
    <mergeCell ref="F433:G433"/>
    <mergeCell ref="H433:I433"/>
    <mergeCell ref="U433:V433"/>
    <mergeCell ref="W431:X431"/>
    <mergeCell ref="B432:C432"/>
    <mergeCell ref="F432:G432"/>
    <mergeCell ref="H432:I432"/>
    <mergeCell ref="U432:V432"/>
    <mergeCell ref="W432:X432"/>
    <mergeCell ref="B431:C431"/>
    <mergeCell ref="F431:G431"/>
    <mergeCell ref="H431:I431"/>
    <mergeCell ref="U431:V431"/>
    <mergeCell ref="W429:X429"/>
    <mergeCell ref="B430:C430"/>
    <mergeCell ref="F430:G430"/>
    <mergeCell ref="H430:I430"/>
    <mergeCell ref="U430:V430"/>
    <mergeCell ref="W430:X430"/>
    <mergeCell ref="B429:C429"/>
    <mergeCell ref="F429:G429"/>
    <mergeCell ref="H429:I429"/>
    <mergeCell ref="U429:V429"/>
    <mergeCell ref="W427:X427"/>
    <mergeCell ref="B428:C428"/>
    <mergeCell ref="F428:G428"/>
    <mergeCell ref="H428:I428"/>
    <mergeCell ref="U428:V428"/>
    <mergeCell ref="W428:X428"/>
    <mergeCell ref="B427:C427"/>
    <mergeCell ref="F427:G427"/>
    <mergeCell ref="H427:I427"/>
    <mergeCell ref="U427:V427"/>
    <mergeCell ref="W425:X425"/>
    <mergeCell ref="B426:C426"/>
    <mergeCell ref="F426:G426"/>
    <mergeCell ref="H426:I426"/>
    <mergeCell ref="U426:V426"/>
    <mergeCell ref="W426:X426"/>
    <mergeCell ref="B425:C425"/>
    <mergeCell ref="F425:G425"/>
    <mergeCell ref="H425:I425"/>
    <mergeCell ref="U425:V425"/>
    <mergeCell ref="W423:X423"/>
    <mergeCell ref="B424:C424"/>
    <mergeCell ref="F424:G424"/>
    <mergeCell ref="H424:I424"/>
    <mergeCell ref="U424:V424"/>
    <mergeCell ref="W424:X424"/>
    <mergeCell ref="Q420:Q422"/>
    <mergeCell ref="R420:R422"/>
    <mergeCell ref="U421:V422"/>
    <mergeCell ref="B423:C423"/>
    <mergeCell ref="F423:G423"/>
    <mergeCell ref="H423:I423"/>
    <mergeCell ref="U423:V423"/>
    <mergeCell ref="L420:M421"/>
    <mergeCell ref="N420:N422"/>
    <mergeCell ref="O420:O422"/>
    <mergeCell ref="P420:P422"/>
    <mergeCell ref="H417:I422"/>
    <mergeCell ref="J417:X417"/>
    <mergeCell ref="J418:J422"/>
    <mergeCell ref="K418:R419"/>
    <mergeCell ref="S418:S422"/>
    <mergeCell ref="T418:X418"/>
    <mergeCell ref="T419:T422"/>
    <mergeCell ref="U419:V420"/>
    <mergeCell ref="W419:X422"/>
    <mergeCell ref="K420:K422"/>
    <mergeCell ref="B417:C422"/>
    <mergeCell ref="D417:D422"/>
    <mergeCell ref="E417:E422"/>
    <mergeCell ref="F417:G422"/>
    <mergeCell ref="A415:Y415"/>
    <mergeCell ref="A416:B416"/>
    <mergeCell ref="C416:F416"/>
    <mergeCell ref="G416:H416"/>
    <mergeCell ref="I416:Y416"/>
    <mergeCell ref="W412:X412"/>
    <mergeCell ref="A413:Y413"/>
    <mergeCell ref="A414:U414"/>
    <mergeCell ref="V414:W414"/>
    <mergeCell ref="X414:Y414"/>
    <mergeCell ref="B412:C412"/>
    <mergeCell ref="F412:G412"/>
    <mergeCell ref="H412:I412"/>
    <mergeCell ref="U412:V412"/>
    <mergeCell ref="W410:X410"/>
    <mergeCell ref="B411:C411"/>
    <mergeCell ref="F411:G411"/>
    <mergeCell ref="H411:I411"/>
    <mergeCell ref="U411:V411"/>
    <mergeCell ref="W411:X411"/>
    <mergeCell ref="B410:C410"/>
    <mergeCell ref="F410:G410"/>
    <mergeCell ref="H410:I410"/>
    <mergeCell ref="U410:V410"/>
    <mergeCell ref="W408:X408"/>
    <mergeCell ref="B409:C409"/>
    <mergeCell ref="F409:G409"/>
    <mergeCell ref="H409:I409"/>
    <mergeCell ref="U409:V409"/>
    <mergeCell ref="W409:X409"/>
    <mergeCell ref="B408:C408"/>
    <mergeCell ref="F408:G408"/>
    <mergeCell ref="H408:I408"/>
    <mergeCell ref="U408:V408"/>
    <mergeCell ref="W406:X406"/>
    <mergeCell ref="B407:C407"/>
    <mergeCell ref="F407:G407"/>
    <mergeCell ref="H407:I407"/>
    <mergeCell ref="U407:V407"/>
    <mergeCell ref="W407:X407"/>
    <mergeCell ref="B406:C406"/>
    <mergeCell ref="F406:G406"/>
    <mergeCell ref="H406:I406"/>
    <mergeCell ref="U406:V406"/>
    <mergeCell ref="W404:X404"/>
    <mergeCell ref="B405:C405"/>
    <mergeCell ref="F405:G405"/>
    <mergeCell ref="H405:I405"/>
    <mergeCell ref="U405:V405"/>
    <mergeCell ref="W405:X405"/>
    <mergeCell ref="B404:C404"/>
    <mergeCell ref="F404:G404"/>
    <mergeCell ref="H404:I404"/>
    <mergeCell ref="U404:V404"/>
    <mergeCell ref="W402:X402"/>
    <mergeCell ref="B403:C403"/>
    <mergeCell ref="F403:G403"/>
    <mergeCell ref="H403:I403"/>
    <mergeCell ref="U403:V403"/>
    <mergeCell ref="W403:X403"/>
    <mergeCell ref="B402:C402"/>
    <mergeCell ref="F402:G402"/>
    <mergeCell ref="H402:I402"/>
    <mergeCell ref="U402:V402"/>
    <mergeCell ref="W400:X400"/>
    <mergeCell ref="B401:C401"/>
    <mergeCell ref="F401:G401"/>
    <mergeCell ref="H401:I401"/>
    <mergeCell ref="U401:V401"/>
    <mergeCell ref="W401:X401"/>
    <mergeCell ref="B400:C400"/>
    <mergeCell ref="F400:G400"/>
    <mergeCell ref="H400:I400"/>
    <mergeCell ref="U400:V400"/>
    <mergeCell ref="W398:X398"/>
    <mergeCell ref="B399:C399"/>
    <mergeCell ref="F399:G399"/>
    <mergeCell ref="H399:I399"/>
    <mergeCell ref="U399:V399"/>
    <mergeCell ref="W399:X399"/>
    <mergeCell ref="B398:C398"/>
    <mergeCell ref="F398:G398"/>
    <mergeCell ref="H398:I398"/>
    <mergeCell ref="U398:V398"/>
    <mergeCell ref="W396:X396"/>
    <mergeCell ref="B397:C397"/>
    <mergeCell ref="F397:G397"/>
    <mergeCell ref="H397:I397"/>
    <mergeCell ref="U397:V397"/>
    <mergeCell ref="W397:X397"/>
    <mergeCell ref="B396:C396"/>
    <mergeCell ref="F396:G396"/>
    <mergeCell ref="H396:I396"/>
    <mergeCell ref="U396:V396"/>
    <mergeCell ref="W394:X394"/>
    <mergeCell ref="B395:C395"/>
    <mergeCell ref="F395:G395"/>
    <mergeCell ref="H395:I395"/>
    <mergeCell ref="U395:V395"/>
    <mergeCell ref="W395:X395"/>
    <mergeCell ref="B394:C394"/>
    <mergeCell ref="F394:G394"/>
    <mergeCell ref="H394:I394"/>
    <mergeCell ref="U394:V394"/>
    <mergeCell ref="W392:X392"/>
    <mergeCell ref="B393:C393"/>
    <mergeCell ref="F393:G393"/>
    <mergeCell ref="H393:I393"/>
    <mergeCell ref="U393:V393"/>
    <mergeCell ref="W393:X393"/>
    <mergeCell ref="B392:C392"/>
    <mergeCell ref="F392:G392"/>
    <mergeCell ref="H392:I392"/>
    <mergeCell ref="U392:V392"/>
    <mergeCell ref="W390:X390"/>
    <mergeCell ref="B391:C391"/>
    <mergeCell ref="F391:G391"/>
    <mergeCell ref="H391:I391"/>
    <mergeCell ref="U391:V391"/>
    <mergeCell ref="W391:X391"/>
    <mergeCell ref="B390:C390"/>
    <mergeCell ref="F390:G390"/>
    <mergeCell ref="H390:I390"/>
    <mergeCell ref="U390:V390"/>
    <mergeCell ref="W388:X388"/>
    <mergeCell ref="B389:C389"/>
    <mergeCell ref="F389:G389"/>
    <mergeCell ref="H389:I389"/>
    <mergeCell ref="U389:V389"/>
    <mergeCell ref="W389:X389"/>
    <mergeCell ref="B388:C388"/>
    <mergeCell ref="F388:G388"/>
    <mergeCell ref="H388:I388"/>
    <mergeCell ref="U388:V388"/>
    <mergeCell ref="W386:X386"/>
    <mergeCell ref="B387:C387"/>
    <mergeCell ref="F387:G387"/>
    <mergeCell ref="H387:I387"/>
    <mergeCell ref="U387:V387"/>
    <mergeCell ref="W387:X387"/>
    <mergeCell ref="B386:C386"/>
    <mergeCell ref="F386:G386"/>
    <mergeCell ref="H386:I386"/>
    <mergeCell ref="U386:V386"/>
    <mergeCell ref="W384:X384"/>
    <mergeCell ref="B385:C385"/>
    <mergeCell ref="F385:G385"/>
    <mergeCell ref="H385:I385"/>
    <mergeCell ref="U385:V385"/>
    <mergeCell ref="W385:X385"/>
    <mergeCell ref="Q381:Q383"/>
    <mergeCell ref="R381:R383"/>
    <mergeCell ref="U382:V383"/>
    <mergeCell ref="B384:C384"/>
    <mergeCell ref="F384:G384"/>
    <mergeCell ref="H384:I384"/>
    <mergeCell ref="U384:V384"/>
    <mergeCell ref="L381:M382"/>
    <mergeCell ref="N381:N383"/>
    <mergeCell ref="O381:O383"/>
    <mergeCell ref="P381:P383"/>
    <mergeCell ref="H378:I383"/>
    <mergeCell ref="J378:X378"/>
    <mergeCell ref="J379:J383"/>
    <mergeCell ref="K379:R380"/>
    <mergeCell ref="S379:S383"/>
    <mergeCell ref="T379:X379"/>
    <mergeCell ref="T380:T383"/>
    <mergeCell ref="U380:V381"/>
    <mergeCell ref="W380:X383"/>
    <mergeCell ref="K381:K383"/>
    <mergeCell ref="B378:C383"/>
    <mergeCell ref="D378:D383"/>
    <mergeCell ref="E378:E383"/>
    <mergeCell ref="F378:G383"/>
    <mergeCell ref="A376:Y376"/>
    <mergeCell ref="A377:B377"/>
    <mergeCell ref="C377:F377"/>
    <mergeCell ref="G377:H377"/>
    <mergeCell ref="I377:Y377"/>
    <mergeCell ref="W373:X373"/>
    <mergeCell ref="A374:Y374"/>
    <mergeCell ref="A375:U375"/>
    <mergeCell ref="V375:W375"/>
    <mergeCell ref="X375:Y375"/>
    <mergeCell ref="B373:C373"/>
    <mergeCell ref="F373:G373"/>
    <mergeCell ref="H373:I373"/>
    <mergeCell ref="U373:V373"/>
    <mergeCell ref="W371:X371"/>
    <mergeCell ref="B372:C372"/>
    <mergeCell ref="F372:G372"/>
    <mergeCell ref="H372:I372"/>
    <mergeCell ref="U372:V372"/>
    <mergeCell ref="W372:X372"/>
    <mergeCell ref="B371:C371"/>
    <mergeCell ref="F371:G371"/>
    <mergeCell ref="H371:I371"/>
    <mergeCell ref="U371:V371"/>
    <mergeCell ref="W369:X369"/>
    <mergeCell ref="B370:C370"/>
    <mergeCell ref="F370:G370"/>
    <mergeCell ref="H370:I370"/>
    <mergeCell ref="U370:V370"/>
    <mergeCell ref="W370:X370"/>
    <mergeCell ref="B369:C369"/>
    <mergeCell ref="F369:G369"/>
    <mergeCell ref="H369:I369"/>
    <mergeCell ref="U369:V369"/>
    <mergeCell ref="W367:X367"/>
    <mergeCell ref="B368:C368"/>
    <mergeCell ref="F368:G368"/>
    <mergeCell ref="H368:I368"/>
    <mergeCell ref="U368:V368"/>
    <mergeCell ref="W368:X368"/>
    <mergeCell ref="B367:C367"/>
    <mergeCell ref="F367:G367"/>
    <mergeCell ref="H367:I367"/>
    <mergeCell ref="U367:V367"/>
    <mergeCell ref="W365:X365"/>
    <mergeCell ref="B366:C366"/>
    <mergeCell ref="F366:G366"/>
    <mergeCell ref="H366:I366"/>
    <mergeCell ref="U366:V366"/>
    <mergeCell ref="W366:X366"/>
    <mergeCell ref="B365:C365"/>
    <mergeCell ref="F365:G365"/>
    <mergeCell ref="H365:I365"/>
    <mergeCell ref="U365:V365"/>
    <mergeCell ref="W363:X363"/>
    <mergeCell ref="B364:C364"/>
    <mergeCell ref="F364:G364"/>
    <mergeCell ref="H364:I364"/>
    <mergeCell ref="U364:V364"/>
    <mergeCell ref="W364:X364"/>
    <mergeCell ref="B363:C363"/>
    <mergeCell ref="F363:G363"/>
    <mergeCell ref="H363:I363"/>
    <mergeCell ref="U363:V363"/>
    <mergeCell ref="W361:X361"/>
    <mergeCell ref="B362:C362"/>
    <mergeCell ref="F362:G362"/>
    <mergeCell ref="H362:I362"/>
    <mergeCell ref="U362:V362"/>
    <mergeCell ref="W362:X362"/>
    <mergeCell ref="B361:C361"/>
    <mergeCell ref="F361:G361"/>
    <mergeCell ref="H361:I361"/>
    <mergeCell ref="U361:V361"/>
    <mergeCell ref="W359:X359"/>
    <mergeCell ref="B360:C360"/>
    <mergeCell ref="F360:G360"/>
    <mergeCell ref="H360:I360"/>
    <mergeCell ref="U360:V360"/>
    <mergeCell ref="W360:X360"/>
    <mergeCell ref="B359:C359"/>
    <mergeCell ref="F359:G359"/>
    <mergeCell ref="H359:I359"/>
    <mergeCell ref="U359:V359"/>
    <mergeCell ref="W357:X357"/>
    <mergeCell ref="B358:C358"/>
    <mergeCell ref="F358:G358"/>
    <mergeCell ref="H358:I358"/>
    <mergeCell ref="U358:V358"/>
    <mergeCell ref="W358:X358"/>
    <mergeCell ref="B357:C357"/>
    <mergeCell ref="F357:G357"/>
    <mergeCell ref="H357:I357"/>
    <mergeCell ref="U357:V357"/>
    <mergeCell ref="W355:X355"/>
    <mergeCell ref="B356:C356"/>
    <mergeCell ref="F356:G356"/>
    <mergeCell ref="H356:I356"/>
    <mergeCell ref="U356:V356"/>
    <mergeCell ref="W356:X356"/>
    <mergeCell ref="B355:C355"/>
    <mergeCell ref="F355:G355"/>
    <mergeCell ref="H355:I355"/>
    <mergeCell ref="U355:V355"/>
    <mergeCell ref="W353:X353"/>
    <mergeCell ref="B354:C354"/>
    <mergeCell ref="F354:G354"/>
    <mergeCell ref="H354:I354"/>
    <mergeCell ref="U354:V354"/>
    <mergeCell ref="W354:X354"/>
    <mergeCell ref="B353:C353"/>
    <mergeCell ref="F353:G353"/>
    <mergeCell ref="H353:I353"/>
    <mergeCell ref="U353:V353"/>
    <mergeCell ref="W351:X351"/>
    <mergeCell ref="B352:C352"/>
    <mergeCell ref="F352:G352"/>
    <mergeCell ref="H352:I352"/>
    <mergeCell ref="U352:V352"/>
    <mergeCell ref="W352:X352"/>
    <mergeCell ref="B351:C351"/>
    <mergeCell ref="F351:G351"/>
    <mergeCell ref="H351:I351"/>
    <mergeCell ref="U351:V351"/>
    <mergeCell ref="W349:X349"/>
    <mergeCell ref="B350:C350"/>
    <mergeCell ref="F350:G350"/>
    <mergeCell ref="H350:I350"/>
    <mergeCell ref="U350:V350"/>
    <mergeCell ref="W350:X350"/>
    <mergeCell ref="B349:C349"/>
    <mergeCell ref="F349:G349"/>
    <mergeCell ref="H349:I349"/>
    <mergeCell ref="U349:V349"/>
    <mergeCell ref="W347:X347"/>
    <mergeCell ref="B348:C348"/>
    <mergeCell ref="F348:G348"/>
    <mergeCell ref="H348:I348"/>
    <mergeCell ref="U348:V348"/>
    <mergeCell ref="W348:X348"/>
    <mergeCell ref="B347:C347"/>
    <mergeCell ref="F347:G347"/>
    <mergeCell ref="H347:I347"/>
    <mergeCell ref="U347:V347"/>
    <mergeCell ref="W345:X345"/>
    <mergeCell ref="B346:C346"/>
    <mergeCell ref="F346:G346"/>
    <mergeCell ref="H346:I346"/>
    <mergeCell ref="U346:V346"/>
    <mergeCell ref="W346:X346"/>
    <mergeCell ref="Q342:Q344"/>
    <mergeCell ref="R342:R344"/>
    <mergeCell ref="U343:V344"/>
    <mergeCell ref="B345:C345"/>
    <mergeCell ref="F345:G345"/>
    <mergeCell ref="H345:I345"/>
    <mergeCell ref="U345:V345"/>
    <mergeCell ref="L342:M343"/>
    <mergeCell ref="N342:N344"/>
    <mergeCell ref="O342:O344"/>
    <mergeCell ref="P342:P344"/>
    <mergeCell ref="H339:I344"/>
    <mergeCell ref="J339:X339"/>
    <mergeCell ref="J340:J344"/>
    <mergeCell ref="K340:R341"/>
    <mergeCell ref="S340:S344"/>
    <mergeCell ref="T340:X340"/>
    <mergeCell ref="T341:T344"/>
    <mergeCell ref="U341:V342"/>
    <mergeCell ref="W341:X344"/>
    <mergeCell ref="K342:K344"/>
    <mergeCell ref="B339:C344"/>
    <mergeCell ref="D339:D344"/>
    <mergeCell ref="E339:E344"/>
    <mergeCell ref="F339:G344"/>
    <mergeCell ref="A337:Y337"/>
    <mergeCell ref="A338:B338"/>
    <mergeCell ref="C338:F338"/>
    <mergeCell ref="G338:H338"/>
    <mergeCell ref="I338:Y338"/>
    <mergeCell ref="W334:X334"/>
    <mergeCell ref="A335:Y335"/>
    <mergeCell ref="A336:U336"/>
    <mergeCell ref="V336:W336"/>
    <mergeCell ref="X336:Y336"/>
    <mergeCell ref="B334:C334"/>
    <mergeCell ref="F334:G334"/>
    <mergeCell ref="H334:I334"/>
    <mergeCell ref="U334:V334"/>
    <mergeCell ref="W332:X332"/>
    <mergeCell ref="B333:C333"/>
    <mergeCell ref="F333:G333"/>
    <mergeCell ref="H333:I333"/>
    <mergeCell ref="U333:V333"/>
    <mergeCell ref="W333:X333"/>
    <mergeCell ref="B332:C332"/>
    <mergeCell ref="F332:G332"/>
    <mergeCell ref="H332:I332"/>
    <mergeCell ref="U332:V332"/>
    <mergeCell ref="W330:X330"/>
    <mergeCell ref="B331:C331"/>
    <mergeCell ref="F331:G331"/>
    <mergeCell ref="H331:I331"/>
    <mergeCell ref="U331:V331"/>
    <mergeCell ref="W331:X331"/>
    <mergeCell ref="B330:C330"/>
    <mergeCell ref="F330:G330"/>
    <mergeCell ref="H330:I330"/>
    <mergeCell ref="U330:V330"/>
    <mergeCell ref="W328:X328"/>
    <mergeCell ref="B329:C329"/>
    <mergeCell ref="F329:G329"/>
    <mergeCell ref="H329:I329"/>
    <mergeCell ref="U329:V329"/>
    <mergeCell ref="W329:X329"/>
    <mergeCell ref="B328:C328"/>
    <mergeCell ref="F328:G328"/>
    <mergeCell ref="H328:I328"/>
    <mergeCell ref="U328:V328"/>
    <mergeCell ref="W326:X326"/>
    <mergeCell ref="B327:C327"/>
    <mergeCell ref="F327:G327"/>
    <mergeCell ref="H327:I327"/>
    <mergeCell ref="U327:V327"/>
    <mergeCell ref="W327:X327"/>
    <mergeCell ref="B326:C326"/>
    <mergeCell ref="F326:G326"/>
    <mergeCell ref="H326:I326"/>
    <mergeCell ref="U326:V326"/>
    <mergeCell ref="W324:X324"/>
    <mergeCell ref="B325:C325"/>
    <mergeCell ref="F325:G325"/>
    <mergeCell ref="H325:I325"/>
    <mergeCell ref="U325:V325"/>
    <mergeCell ref="W325:X325"/>
    <mergeCell ref="B324:C324"/>
    <mergeCell ref="F324:G324"/>
    <mergeCell ref="H324:I324"/>
    <mergeCell ref="U324:V324"/>
    <mergeCell ref="W322:X322"/>
    <mergeCell ref="B323:C323"/>
    <mergeCell ref="F323:G323"/>
    <mergeCell ref="H323:I323"/>
    <mergeCell ref="U323:V323"/>
    <mergeCell ref="W323:X323"/>
    <mergeCell ref="B322:C322"/>
    <mergeCell ref="F322:G322"/>
    <mergeCell ref="H322:I322"/>
    <mergeCell ref="U322:V322"/>
    <mergeCell ref="W320:X320"/>
    <mergeCell ref="B321:C321"/>
    <mergeCell ref="F321:G321"/>
    <mergeCell ref="H321:I321"/>
    <mergeCell ref="U321:V321"/>
    <mergeCell ref="W321:X321"/>
    <mergeCell ref="B320:C320"/>
    <mergeCell ref="F320:G320"/>
    <mergeCell ref="H320:I320"/>
    <mergeCell ref="U320:V320"/>
    <mergeCell ref="W318:X318"/>
    <mergeCell ref="B319:C319"/>
    <mergeCell ref="F319:G319"/>
    <mergeCell ref="H319:I319"/>
    <mergeCell ref="U319:V319"/>
    <mergeCell ref="W319:X319"/>
    <mergeCell ref="B318:C318"/>
    <mergeCell ref="F318:G318"/>
    <mergeCell ref="H318:I318"/>
    <mergeCell ref="U318:V318"/>
    <mergeCell ref="W316:X316"/>
    <mergeCell ref="B317:C317"/>
    <mergeCell ref="F317:G317"/>
    <mergeCell ref="H317:I317"/>
    <mergeCell ref="U317:V317"/>
    <mergeCell ref="W317:X317"/>
    <mergeCell ref="B316:C316"/>
    <mergeCell ref="F316:G316"/>
    <mergeCell ref="H316:I316"/>
    <mergeCell ref="U316:V316"/>
    <mergeCell ref="W314:X314"/>
    <mergeCell ref="B315:C315"/>
    <mergeCell ref="F315:G315"/>
    <mergeCell ref="H315:I315"/>
    <mergeCell ref="U315:V315"/>
    <mergeCell ref="W315:X315"/>
    <mergeCell ref="B314:C314"/>
    <mergeCell ref="F314:G314"/>
    <mergeCell ref="H314:I314"/>
    <mergeCell ref="U314:V314"/>
    <mergeCell ref="W312:X312"/>
    <mergeCell ref="B313:C313"/>
    <mergeCell ref="F313:G313"/>
    <mergeCell ref="H313:I313"/>
    <mergeCell ref="U313:V313"/>
    <mergeCell ref="W313:X313"/>
    <mergeCell ref="B312:C312"/>
    <mergeCell ref="F312:G312"/>
    <mergeCell ref="H312:I312"/>
    <mergeCell ref="U312:V312"/>
    <mergeCell ref="W310:X310"/>
    <mergeCell ref="B311:C311"/>
    <mergeCell ref="F311:G311"/>
    <mergeCell ref="H311:I311"/>
    <mergeCell ref="U311:V311"/>
    <mergeCell ref="W311:X311"/>
    <mergeCell ref="B310:C310"/>
    <mergeCell ref="F310:G310"/>
    <mergeCell ref="H310:I310"/>
    <mergeCell ref="U310:V310"/>
    <mergeCell ref="W308:X308"/>
    <mergeCell ref="B309:C309"/>
    <mergeCell ref="F309:G309"/>
    <mergeCell ref="H309:I309"/>
    <mergeCell ref="U309:V309"/>
    <mergeCell ref="W309:X309"/>
    <mergeCell ref="Q305:Q307"/>
    <mergeCell ref="R305:R307"/>
    <mergeCell ref="U306:V307"/>
    <mergeCell ref="B308:C308"/>
    <mergeCell ref="F308:G308"/>
    <mergeCell ref="H308:I308"/>
    <mergeCell ref="U308:V308"/>
    <mergeCell ref="L305:M306"/>
    <mergeCell ref="N305:N307"/>
    <mergeCell ref="O305:O307"/>
    <mergeCell ref="P305:P307"/>
    <mergeCell ref="H302:I307"/>
    <mergeCell ref="J302:X302"/>
    <mergeCell ref="J303:J307"/>
    <mergeCell ref="K303:R304"/>
    <mergeCell ref="S303:S307"/>
    <mergeCell ref="T303:X303"/>
    <mergeCell ref="T304:T307"/>
    <mergeCell ref="U304:V305"/>
    <mergeCell ref="W304:X307"/>
    <mergeCell ref="K305:K307"/>
    <mergeCell ref="B302:C307"/>
    <mergeCell ref="D302:D307"/>
    <mergeCell ref="E302:E307"/>
    <mergeCell ref="F302:G307"/>
    <mergeCell ref="A301:B301"/>
    <mergeCell ref="C301:F301"/>
    <mergeCell ref="G301:H301"/>
    <mergeCell ref="I301:Y301"/>
    <mergeCell ref="A299:U299"/>
    <mergeCell ref="V299:W299"/>
    <mergeCell ref="X299:Y299"/>
    <mergeCell ref="A300:Y300"/>
    <mergeCell ref="W297:X297"/>
    <mergeCell ref="B298:C298"/>
    <mergeCell ref="F298:G298"/>
    <mergeCell ref="H298:I298"/>
    <mergeCell ref="U298:V298"/>
    <mergeCell ref="W298:X298"/>
    <mergeCell ref="B297:C297"/>
    <mergeCell ref="F297:G297"/>
    <mergeCell ref="H297:I297"/>
    <mergeCell ref="U297:V297"/>
    <mergeCell ref="W295:X295"/>
    <mergeCell ref="B296:C296"/>
    <mergeCell ref="F296:G296"/>
    <mergeCell ref="H296:I296"/>
    <mergeCell ref="U296:V296"/>
    <mergeCell ref="W296:X296"/>
    <mergeCell ref="B295:C295"/>
    <mergeCell ref="F295:G295"/>
    <mergeCell ref="H295:I295"/>
    <mergeCell ref="U295:V295"/>
    <mergeCell ref="W293:X293"/>
    <mergeCell ref="B294:C294"/>
    <mergeCell ref="F294:G294"/>
    <mergeCell ref="H294:I294"/>
    <mergeCell ref="U294:V294"/>
    <mergeCell ref="W294:X294"/>
    <mergeCell ref="B293:C293"/>
    <mergeCell ref="F293:G293"/>
    <mergeCell ref="H293:I293"/>
    <mergeCell ref="U293:V293"/>
    <mergeCell ref="W291:X291"/>
    <mergeCell ref="B292:C292"/>
    <mergeCell ref="F292:G292"/>
    <mergeCell ref="H292:I292"/>
    <mergeCell ref="U292:V292"/>
    <mergeCell ref="W292:X292"/>
    <mergeCell ref="B291:C291"/>
    <mergeCell ref="F291:G291"/>
    <mergeCell ref="H291:I291"/>
    <mergeCell ref="U291:V291"/>
    <mergeCell ref="W289:X289"/>
    <mergeCell ref="B290:C290"/>
    <mergeCell ref="F290:G290"/>
    <mergeCell ref="H290:I290"/>
    <mergeCell ref="U290:V290"/>
    <mergeCell ref="W290:X290"/>
    <mergeCell ref="B289:C289"/>
    <mergeCell ref="F289:G289"/>
    <mergeCell ref="H289:I289"/>
    <mergeCell ref="U289:V289"/>
    <mergeCell ref="W287:X287"/>
    <mergeCell ref="B288:C288"/>
    <mergeCell ref="F288:G288"/>
    <mergeCell ref="H288:I288"/>
    <mergeCell ref="U288:V288"/>
    <mergeCell ref="W288:X288"/>
    <mergeCell ref="B287:C287"/>
    <mergeCell ref="F287:G287"/>
    <mergeCell ref="H287:I287"/>
    <mergeCell ref="U287:V287"/>
    <mergeCell ref="W285:X285"/>
    <mergeCell ref="B286:C286"/>
    <mergeCell ref="F286:G286"/>
    <mergeCell ref="H286:I286"/>
    <mergeCell ref="U286:V286"/>
    <mergeCell ref="W286:X286"/>
    <mergeCell ref="B285:C285"/>
    <mergeCell ref="F285:G285"/>
    <mergeCell ref="H285:I285"/>
    <mergeCell ref="U285:V285"/>
    <mergeCell ref="W283:X283"/>
    <mergeCell ref="B284:C284"/>
    <mergeCell ref="F284:G284"/>
    <mergeCell ref="H284:I284"/>
    <mergeCell ref="U284:V284"/>
    <mergeCell ref="W284:X284"/>
    <mergeCell ref="B283:C283"/>
    <mergeCell ref="F283:G283"/>
    <mergeCell ref="H283:I283"/>
    <mergeCell ref="U283:V283"/>
    <mergeCell ref="W281:X281"/>
    <mergeCell ref="B282:C282"/>
    <mergeCell ref="F282:G282"/>
    <mergeCell ref="H282:I282"/>
    <mergeCell ref="U282:V282"/>
    <mergeCell ref="W282:X282"/>
    <mergeCell ref="B281:C281"/>
    <mergeCell ref="F281:G281"/>
    <mergeCell ref="H281:I281"/>
    <mergeCell ref="U281:V281"/>
    <mergeCell ref="W279:X279"/>
    <mergeCell ref="B280:C280"/>
    <mergeCell ref="F280:G280"/>
    <mergeCell ref="H280:I280"/>
    <mergeCell ref="U280:V280"/>
    <mergeCell ref="W280:X280"/>
    <mergeCell ref="B279:C279"/>
    <mergeCell ref="F279:G279"/>
    <mergeCell ref="H279:I279"/>
    <mergeCell ref="U279:V279"/>
    <mergeCell ref="W277:X277"/>
    <mergeCell ref="B278:C278"/>
    <mergeCell ref="F278:G278"/>
    <mergeCell ref="H278:I278"/>
    <mergeCell ref="U278:V278"/>
    <mergeCell ref="W278:X278"/>
    <mergeCell ref="B277:C277"/>
    <mergeCell ref="F277:G277"/>
    <mergeCell ref="H277:I277"/>
    <mergeCell ref="U277:V277"/>
    <mergeCell ref="W275:X275"/>
    <mergeCell ref="B276:C276"/>
    <mergeCell ref="F276:G276"/>
    <mergeCell ref="H276:I276"/>
    <mergeCell ref="U276:V276"/>
    <mergeCell ref="W276:X276"/>
    <mergeCell ref="B275:C275"/>
    <mergeCell ref="F275:G275"/>
    <mergeCell ref="H275:I275"/>
    <mergeCell ref="U275:V275"/>
    <mergeCell ref="W273:X273"/>
    <mergeCell ref="B274:C274"/>
    <mergeCell ref="F274:G274"/>
    <mergeCell ref="H274:I274"/>
    <mergeCell ref="U274:V274"/>
    <mergeCell ref="W274:X274"/>
    <mergeCell ref="B273:C273"/>
    <mergeCell ref="F273:G273"/>
    <mergeCell ref="H273:I273"/>
    <mergeCell ref="U273:V273"/>
    <mergeCell ref="W271:X271"/>
    <mergeCell ref="B272:C272"/>
    <mergeCell ref="F272:G272"/>
    <mergeCell ref="H272:I272"/>
    <mergeCell ref="U272:V272"/>
    <mergeCell ref="W272:X272"/>
    <mergeCell ref="Q268:Q270"/>
    <mergeCell ref="R268:R270"/>
    <mergeCell ref="U269:V270"/>
    <mergeCell ref="B271:C271"/>
    <mergeCell ref="F271:G271"/>
    <mergeCell ref="H271:I271"/>
    <mergeCell ref="U271:V271"/>
    <mergeCell ref="L268:M269"/>
    <mergeCell ref="N268:N270"/>
    <mergeCell ref="O268:O270"/>
    <mergeCell ref="P268:P270"/>
    <mergeCell ref="H265:I270"/>
    <mergeCell ref="J265:X265"/>
    <mergeCell ref="J266:J270"/>
    <mergeCell ref="K266:R267"/>
    <mergeCell ref="S266:S270"/>
    <mergeCell ref="T266:X266"/>
    <mergeCell ref="T267:T270"/>
    <mergeCell ref="U267:V268"/>
    <mergeCell ref="W267:X270"/>
    <mergeCell ref="K268:K270"/>
    <mergeCell ref="B265:C270"/>
    <mergeCell ref="D265:D270"/>
    <mergeCell ref="E265:E270"/>
    <mergeCell ref="F265:G270"/>
    <mergeCell ref="A263:Y263"/>
    <mergeCell ref="A264:B264"/>
    <mergeCell ref="C264:F264"/>
    <mergeCell ref="G264:H264"/>
    <mergeCell ref="I264:Y264"/>
    <mergeCell ref="W260:X260"/>
    <mergeCell ref="A261:Y261"/>
    <mergeCell ref="A262:U262"/>
    <mergeCell ref="V262:W262"/>
    <mergeCell ref="X262:Y262"/>
    <mergeCell ref="B260:C260"/>
    <mergeCell ref="F260:G260"/>
    <mergeCell ref="H260:I260"/>
    <mergeCell ref="U260:V260"/>
    <mergeCell ref="W258:X258"/>
    <mergeCell ref="B259:C259"/>
    <mergeCell ref="F259:G259"/>
    <mergeCell ref="H259:I259"/>
    <mergeCell ref="U259:V259"/>
    <mergeCell ref="W259:X259"/>
    <mergeCell ref="B258:C258"/>
    <mergeCell ref="F258:G258"/>
    <mergeCell ref="H258:I258"/>
    <mergeCell ref="U258:V258"/>
    <mergeCell ref="W256:X256"/>
    <mergeCell ref="B257:C257"/>
    <mergeCell ref="F257:G257"/>
    <mergeCell ref="H257:I257"/>
    <mergeCell ref="U257:V257"/>
    <mergeCell ref="W257:X257"/>
    <mergeCell ref="B256:C256"/>
    <mergeCell ref="F256:G256"/>
    <mergeCell ref="H256:I256"/>
    <mergeCell ref="U256:V256"/>
    <mergeCell ref="W254:X254"/>
    <mergeCell ref="B255:C255"/>
    <mergeCell ref="F255:G255"/>
    <mergeCell ref="H255:I255"/>
    <mergeCell ref="U255:V255"/>
    <mergeCell ref="W255:X255"/>
    <mergeCell ref="B254:C254"/>
    <mergeCell ref="F254:G254"/>
    <mergeCell ref="H254:I254"/>
    <mergeCell ref="U254:V254"/>
    <mergeCell ref="W252:X252"/>
    <mergeCell ref="B253:C253"/>
    <mergeCell ref="F253:G253"/>
    <mergeCell ref="H253:I253"/>
    <mergeCell ref="U253:V253"/>
    <mergeCell ref="W253:X253"/>
    <mergeCell ref="B252:C252"/>
    <mergeCell ref="F252:G252"/>
    <mergeCell ref="H252:I252"/>
    <mergeCell ref="U252:V252"/>
    <mergeCell ref="W250:X250"/>
    <mergeCell ref="B251:C251"/>
    <mergeCell ref="F251:G251"/>
    <mergeCell ref="H251:I251"/>
    <mergeCell ref="U251:V251"/>
    <mergeCell ref="W251:X251"/>
    <mergeCell ref="B250:C250"/>
    <mergeCell ref="F250:G250"/>
    <mergeCell ref="H250:I250"/>
    <mergeCell ref="U250:V250"/>
    <mergeCell ref="W248:X248"/>
    <mergeCell ref="B249:C249"/>
    <mergeCell ref="F249:G249"/>
    <mergeCell ref="H249:I249"/>
    <mergeCell ref="U249:V249"/>
    <mergeCell ref="W249:X249"/>
    <mergeCell ref="B248:C248"/>
    <mergeCell ref="F248:G248"/>
    <mergeCell ref="H248:I248"/>
    <mergeCell ref="U248:V248"/>
    <mergeCell ref="W246:X246"/>
    <mergeCell ref="B247:C247"/>
    <mergeCell ref="F247:G247"/>
    <mergeCell ref="H247:I247"/>
    <mergeCell ref="U247:V247"/>
    <mergeCell ref="W247:X247"/>
    <mergeCell ref="B246:C246"/>
    <mergeCell ref="F246:G246"/>
    <mergeCell ref="H246:I246"/>
    <mergeCell ref="U246:V246"/>
    <mergeCell ref="W244:X244"/>
    <mergeCell ref="B245:C245"/>
    <mergeCell ref="F245:G245"/>
    <mergeCell ref="H245:I245"/>
    <mergeCell ref="U245:V245"/>
    <mergeCell ref="W245:X245"/>
    <mergeCell ref="B244:C244"/>
    <mergeCell ref="F244:G244"/>
    <mergeCell ref="H244:I244"/>
    <mergeCell ref="U244:V244"/>
    <mergeCell ref="W242:X242"/>
    <mergeCell ref="B243:C243"/>
    <mergeCell ref="F243:G243"/>
    <mergeCell ref="H243:I243"/>
    <mergeCell ref="U243:V243"/>
    <mergeCell ref="W243:X243"/>
    <mergeCell ref="B242:C242"/>
    <mergeCell ref="F242:G242"/>
    <mergeCell ref="H242:I242"/>
    <mergeCell ref="U242:V242"/>
    <mergeCell ref="W240:X240"/>
    <mergeCell ref="B241:C241"/>
    <mergeCell ref="F241:G241"/>
    <mergeCell ref="H241:I241"/>
    <mergeCell ref="U241:V241"/>
    <mergeCell ref="W241:X241"/>
    <mergeCell ref="B240:C240"/>
    <mergeCell ref="F240:G240"/>
    <mergeCell ref="H240:I240"/>
    <mergeCell ref="U240:V240"/>
    <mergeCell ref="W238:X238"/>
    <mergeCell ref="B239:C239"/>
    <mergeCell ref="F239:G239"/>
    <mergeCell ref="H239:I239"/>
    <mergeCell ref="U239:V239"/>
    <mergeCell ref="W239:X239"/>
    <mergeCell ref="B238:C238"/>
    <mergeCell ref="F238:G238"/>
    <mergeCell ref="H238:I238"/>
    <mergeCell ref="U238:V238"/>
    <mergeCell ref="W236:X236"/>
    <mergeCell ref="B237:C237"/>
    <mergeCell ref="F237:G237"/>
    <mergeCell ref="H237:I237"/>
    <mergeCell ref="U237:V237"/>
    <mergeCell ref="W237:X237"/>
    <mergeCell ref="B236:C236"/>
    <mergeCell ref="F236:G236"/>
    <mergeCell ref="H236:I236"/>
    <mergeCell ref="U236:V236"/>
    <mergeCell ref="W234:X234"/>
    <mergeCell ref="B235:C235"/>
    <mergeCell ref="F235:G235"/>
    <mergeCell ref="H235:I235"/>
    <mergeCell ref="U235:V235"/>
    <mergeCell ref="W235:X235"/>
    <mergeCell ref="Q231:Q233"/>
    <mergeCell ref="R231:R233"/>
    <mergeCell ref="U232:V233"/>
    <mergeCell ref="B234:C234"/>
    <mergeCell ref="F234:G234"/>
    <mergeCell ref="H234:I234"/>
    <mergeCell ref="U234:V234"/>
    <mergeCell ref="L231:M232"/>
    <mergeCell ref="N231:N233"/>
    <mergeCell ref="O231:O233"/>
    <mergeCell ref="P231:P233"/>
    <mergeCell ref="H228:I233"/>
    <mergeCell ref="J228:X228"/>
    <mergeCell ref="J229:J233"/>
    <mergeCell ref="K229:R230"/>
    <mergeCell ref="S229:S233"/>
    <mergeCell ref="T229:X229"/>
    <mergeCell ref="T230:T233"/>
    <mergeCell ref="U230:V231"/>
    <mergeCell ref="W230:X233"/>
    <mergeCell ref="K231:K233"/>
    <mergeCell ref="B228:C233"/>
    <mergeCell ref="D228:D233"/>
    <mergeCell ref="E228:E233"/>
    <mergeCell ref="F228:G233"/>
    <mergeCell ref="A226:Y226"/>
    <mergeCell ref="A227:B227"/>
    <mergeCell ref="C227:F227"/>
    <mergeCell ref="G227:H227"/>
    <mergeCell ref="I227:Y227"/>
    <mergeCell ref="W223:X223"/>
    <mergeCell ref="A224:Y224"/>
    <mergeCell ref="A225:U225"/>
    <mergeCell ref="V225:W225"/>
    <mergeCell ref="X225:Y225"/>
    <mergeCell ref="B223:C223"/>
    <mergeCell ref="F223:G223"/>
    <mergeCell ref="H223:I223"/>
    <mergeCell ref="U223:V223"/>
    <mergeCell ref="W221:X221"/>
    <mergeCell ref="B222:C222"/>
    <mergeCell ref="F222:G222"/>
    <mergeCell ref="H222:I222"/>
    <mergeCell ref="U222:V222"/>
    <mergeCell ref="W222:X222"/>
    <mergeCell ref="B221:C221"/>
    <mergeCell ref="F221:G221"/>
    <mergeCell ref="H221:I221"/>
    <mergeCell ref="U221:V221"/>
    <mergeCell ref="W219:X219"/>
    <mergeCell ref="B220:C220"/>
    <mergeCell ref="F220:G220"/>
    <mergeCell ref="H220:I220"/>
    <mergeCell ref="U220:V220"/>
    <mergeCell ref="W220:X220"/>
    <mergeCell ref="B219:C219"/>
    <mergeCell ref="F219:G219"/>
    <mergeCell ref="H219:I219"/>
    <mergeCell ref="U219:V219"/>
    <mergeCell ref="W217:X217"/>
    <mergeCell ref="B218:C218"/>
    <mergeCell ref="F218:G218"/>
    <mergeCell ref="H218:I218"/>
    <mergeCell ref="U218:V218"/>
    <mergeCell ref="W218:X218"/>
    <mergeCell ref="B217:C217"/>
    <mergeCell ref="F217:G217"/>
    <mergeCell ref="H217:I217"/>
    <mergeCell ref="U217:V217"/>
    <mergeCell ref="W215:X215"/>
    <mergeCell ref="B216:C216"/>
    <mergeCell ref="F216:G216"/>
    <mergeCell ref="H216:I216"/>
    <mergeCell ref="U216:V216"/>
    <mergeCell ref="W216:X216"/>
    <mergeCell ref="B215:C215"/>
    <mergeCell ref="F215:G215"/>
    <mergeCell ref="H215:I215"/>
    <mergeCell ref="U215:V215"/>
    <mergeCell ref="W213:X213"/>
    <mergeCell ref="B214:C214"/>
    <mergeCell ref="F214:G214"/>
    <mergeCell ref="H214:I214"/>
    <mergeCell ref="U214:V214"/>
    <mergeCell ref="W214:X214"/>
    <mergeCell ref="B213:C213"/>
    <mergeCell ref="F213:G213"/>
    <mergeCell ref="H213:I213"/>
    <mergeCell ref="U213:V213"/>
    <mergeCell ref="W211:X211"/>
    <mergeCell ref="B212:C212"/>
    <mergeCell ref="F212:G212"/>
    <mergeCell ref="H212:I212"/>
    <mergeCell ref="U212:V212"/>
    <mergeCell ref="W212:X212"/>
    <mergeCell ref="B211:C211"/>
    <mergeCell ref="F211:G211"/>
    <mergeCell ref="H211:I211"/>
    <mergeCell ref="U211:V211"/>
    <mergeCell ref="W209:X209"/>
    <mergeCell ref="B210:C210"/>
    <mergeCell ref="F210:G210"/>
    <mergeCell ref="H210:I210"/>
    <mergeCell ref="U210:V210"/>
    <mergeCell ref="W210:X210"/>
    <mergeCell ref="B209:C209"/>
    <mergeCell ref="F209:G209"/>
    <mergeCell ref="H209:I209"/>
    <mergeCell ref="U209:V209"/>
    <mergeCell ref="W207:X207"/>
    <mergeCell ref="B208:C208"/>
    <mergeCell ref="F208:G208"/>
    <mergeCell ref="H208:I208"/>
    <mergeCell ref="U208:V208"/>
    <mergeCell ref="W208:X208"/>
    <mergeCell ref="B207:C207"/>
    <mergeCell ref="F207:G207"/>
    <mergeCell ref="H207:I207"/>
    <mergeCell ref="U207:V207"/>
    <mergeCell ref="W205:X205"/>
    <mergeCell ref="B206:C206"/>
    <mergeCell ref="F206:G206"/>
    <mergeCell ref="H206:I206"/>
    <mergeCell ref="U206:V206"/>
    <mergeCell ref="W206:X206"/>
    <mergeCell ref="B205:C205"/>
    <mergeCell ref="F205:G205"/>
    <mergeCell ref="H205:I205"/>
    <mergeCell ref="U205:V205"/>
    <mergeCell ref="W203:X203"/>
    <mergeCell ref="B204:C204"/>
    <mergeCell ref="F204:G204"/>
    <mergeCell ref="H204:I204"/>
    <mergeCell ref="U204:V204"/>
    <mergeCell ref="W204:X204"/>
    <mergeCell ref="B203:C203"/>
    <mergeCell ref="F203:G203"/>
    <mergeCell ref="H203:I203"/>
    <mergeCell ref="U203:V203"/>
    <mergeCell ref="W201:X201"/>
    <mergeCell ref="B202:C202"/>
    <mergeCell ref="F202:G202"/>
    <mergeCell ref="H202:I202"/>
    <mergeCell ref="U202:V202"/>
    <mergeCell ref="W202:X202"/>
    <mergeCell ref="B201:C201"/>
    <mergeCell ref="F201:G201"/>
    <mergeCell ref="H201:I201"/>
    <mergeCell ref="U201:V201"/>
    <mergeCell ref="W199:X199"/>
    <mergeCell ref="B200:C200"/>
    <mergeCell ref="F200:G200"/>
    <mergeCell ref="H200:I200"/>
    <mergeCell ref="U200:V200"/>
    <mergeCell ref="W200:X200"/>
    <mergeCell ref="B199:C199"/>
    <mergeCell ref="F199:G199"/>
    <mergeCell ref="H199:I199"/>
    <mergeCell ref="U199:V199"/>
    <mergeCell ref="W197:X197"/>
    <mergeCell ref="B198:C198"/>
    <mergeCell ref="F198:G198"/>
    <mergeCell ref="H198:I198"/>
    <mergeCell ref="U198:V198"/>
    <mergeCell ref="W198:X198"/>
    <mergeCell ref="B197:C197"/>
    <mergeCell ref="F197:G197"/>
    <mergeCell ref="H197:I197"/>
    <mergeCell ref="U197:V197"/>
    <mergeCell ref="W195:X195"/>
    <mergeCell ref="B196:C196"/>
    <mergeCell ref="F196:G196"/>
    <mergeCell ref="H196:I196"/>
    <mergeCell ref="U196:V196"/>
    <mergeCell ref="W196:X196"/>
    <mergeCell ref="Q192:Q194"/>
    <mergeCell ref="R192:R194"/>
    <mergeCell ref="U193:V194"/>
    <mergeCell ref="B195:C195"/>
    <mergeCell ref="F195:G195"/>
    <mergeCell ref="H195:I195"/>
    <mergeCell ref="U195:V195"/>
    <mergeCell ref="L192:M193"/>
    <mergeCell ref="N192:N194"/>
    <mergeCell ref="O192:O194"/>
    <mergeCell ref="P192:P194"/>
    <mergeCell ref="H189:I194"/>
    <mergeCell ref="J189:X189"/>
    <mergeCell ref="J190:J194"/>
    <mergeCell ref="K190:R191"/>
    <mergeCell ref="S190:S194"/>
    <mergeCell ref="T190:X190"/>
    <mergeCell ref="T191:T194"/>
    <mergeCell ref="U191:V192"/>
    <mergeCell ref="W191:X194"/>
    <mergeCell ref="K192:K194"/>
    <mergeCell ref="B189:C194"/>
    <mergeCell ref="D189:D194"/>
    <mergeCell ref="E189:E194"/>
    <mergeCell ref="F189:G194"/>
    <mergeCell ref="A187:Y187"/>
    <mergeCell ref="A188:B188"/>
    <mergeCell ref="C188:F188"/>
    <mergeCell ref="G188:H188"/>
    <mergeCell ref="I188:Y188"/>
    <mergeCell ref="W184:X184"/>
    <mergeCell ref="A185:Y185"/>
    <mergeCell ref="A186:U186"/>
    <mergeCell ref="V186:W186"/>
    <mergeCell ref="X186:Y186"/>
    <mergeCell ref="B184:C184"/>
    <mergeCell ref="F184:G184"/>
    <mergeCell ref="H184:I184"/>
    <mergeCell ref="U184:V184"/>
    <mergeCell ref="W182:X182"/>
    <mergeCell ref="B183:C183"/>
    <mergeCell ref="F183:G183"/>
    <mergeCell ref="H183:I183"/>
    <mergeCell ref="U183:V183"/>
    <mergeCell ref="W183:X183"/>
    <mergeCell ref="B182:C182"/>
    <mergeCell ref="F182:G182"/>
    <mergeCell ref="H182:I182"/>
    <mergeCell ref="U182:V182"/>
    <mergeCell ref="W180:X180"/>
    <mergeCell ref="B181:C181"/>
    <mergeCell ref="F181:G181"/>
    <mergeCell ref="H181:I181"/>
    <mergeCell ref="U181:V181"/>
    <mergeCell ref="W181:X181"/>
    <mergeCell ref="B180:C180"/>
    <mergeCell ref="F180:G180"/>
    <mergeCell ref="H180:I180"/>
    <mergeCell ref="U180:V180"/>
    <mergeCell ref="W178:X178"/>
    <mergeCell ref="B179:C179"/>
    <mergeCell ref="F179:G179"/>
    <mergeCell ref="H179:I179"/>
    <mergeCell ref="U179:V179"/>
    <mergeCell ref="W179:X179"/>
    <mergeCell ref="B178:C178"/>
    <mergeCell ref="F178:G178"/>
    <mergeCell ref="H178:I178"/>
    <mergeCell ref="U178:V178"/>
    <mergeCell ref="W176:X176"/>
    <mergeCell ref="B177:C177"/>
    <mergeCell ref="F177:G177"/>
    <mergeCell ref="H177:I177"/>
    <mergeCell ref="U177:V177"/>
    <mergeCell ref="W177:X177"/>
    <mergeCell ref="B176:C176"/>
    <mergeCell ref="F176:G176"/>
    <mergeCell ref="H176:I176"/>
    <mergeCell ref="U176:V176"/>
    <mergeCell ref="W174:X174"/>
    <mergeCell ref="B175:C175"/>
    <mergeCell ref="F175:G175"/>
    <mergeCell ref="H175:I175"/>
    <mergeCell ref="U175:V175"/>
    <mergeCell ref="W175:X175"/>
    <mergeCell ref="B174:C174"/>
    <mergeCell ref="F174:G174"/>
    <mergeCell ref="H174:I174"/>
    <mergeCell ref="U174:V174"/>
    <mergeCell ref="W172:X172"/>
    <mergeCell ref="B173:C173"/>
    <mergeCell ref="F173:G173"/>
    <mergeCell ref="H173:I173"/>
    <mergeCell ref="U173:V173"/>
    <mergeCell ref="W173:X173"/>
    <mergeCell ref="B172:C172"/>
    <mergeCell ref="F172:G172"/>
    <mergeCell ref="H172:I172"/>
    <mergeCell ref="U172:V172"/>
    <mergeCell ref="W170:X170"/>
    <mergeCell ref="B171:C171"/>
    <mergeCell ref="F171:G171"/>
    <mergeCell ref="H171:I171"/>
    <mergeCell ref="U171:V171"/>
    <mergeCell ref="W171:X171"/>
    <mergeCell ref="B170:C170"/>
    <mergeCell ref="F170:G170"/>
    <mergeCell ref="H170:I170"/>
    <mergeCell ref="U170:V170"/>
    <mergeCell ref="W168:X168"/>
    <mergeCell ref="B169:C169"/>
    <mergeCell ref="F169:G169"/>
    <mergeCell ref="H169:I169"/>
    <mergeCell ref="U169:V169"/>
    <mergeCell ref="W169:X169"/>
    <mergeCell ref="B168:C168"/>
    <mergeCell ref="F168:G168"/>
    <mergeCell ref="H168:I168"/>
    <mergeCell ref="U168:V168"/>
    <mergeCell ref="W166:X166"/>
    <mergeCell ref="B167:C167"/>
    <mergeCell ref="F167:G167"/>
    <mergeCell ref="H167:I167"/>
    <mergeCell ref="U167:V167"/>
    <mergeCell ref="W167:X167"/>
    <mergeCell ref="B166:C166"/>
    <mergeCell ref="F166:G166"/>
    <mergeCell ref="H166:I166"/>
    <mergeCell ref="U166:V166"/>
    <mergeCell ref="W164:X164"/>
    <mergeCell ref="B165:C165"/>
    <mergeCell ref="F165:G165"/>
    <mergeCell ref="H165:I165"/>
    <mergeCell ref="U165:V165"/>
    <mergeCell ref="W165:X165"/>
    <mergeCell ref="B164:C164"/>
    <mergeCell ref="F164:G164"/>
    <mergeCell ref="H164:I164"/>
    <mergeCell ref="U164:V164"/>
    <mergeCell ref="W162:X162"/>
    <mergeCell ref="B163:C163"/>
    <mergeCell ref="F163:G163"/>
    <mergeCell ref="H163:I163"/>
    <mergeCell ref="U163:V163"/>
    <mergeCell ref="W163:X163"/>
    <mergeCell ref="B162:C162"/>
    <mergeCell ref="F162:G162"/>
    <mergeCell ref="H162:I162"/>
    <mergeCell ref="U162:V162"/>
    <mergeCell ref="W160:X160"/>
    <mergeCell ref="B161:C161"/>
    <mergeCell ref="F161:G161"/>
    <mergeCell ref="H161:I161"/>
    <mergeCell ref="U161:V161"/>
    <mergeCell ref="W161:X161"/>
    <mergeCell ref="B160:C160"/>
    <mergeCell ref="F160:G160"/>
    <mergeCell ref="H160:I160"/>
    <mergeCell ref="U160:V160"/>
    <mergeCell ref="W158:X158"/>
    <mergeCell ref="B159:C159"/>
    <mergeCell ref="F159:G159"/>
    <mergeCell ref="H159:I159"/>
    <mergeCell ref="U159:V159"/>
    <mergeCell ref="W159:X159"/>
    <mergeCell ref="Q155:Q157"/>
    <mergeCell ref="R155:R157"/>
    <mergeCell ref="U156:V157"/>
    <mergeCell ref="B158:C158"/>
    <mergeCell ref="F158:G158"/>
    <mergeCell ref="H158:I158"/>
    <mergeCell ref="U158:V158"/>
    <mergeCell ref="L155:M156"/>
    <mergeCell ref="N155:N157"/>
    <mergeCell ref="O155:O157"/>
    <mergeCell ref="P155:P157"/>
    <mergeCell ref="H152:I157"/>
    <mergeCell ref="J152:X152"/>
    <mergeCell ref="J153:J157"/>
    <mergeCell ref="K153:R154"/>
    <mergeCell ref="S153:S157"/>
    <mergeCell ref="T153:X153"/>
    <mergeCell ref="T154:T157"/>
    <mergeCell ref="U154:V155"/>
    <mergeCell ref="W154:X157"/>
    <mergeCell ref="K155:K157"/>
    <mergeCell ref="B152:C157"/>
    <mergeCell ref="D152:D157"/>
    <mergeCell ref="E152:E157"/>
    <mergeCell ref="F152:G157"/>
    <mergeCell ref="A150:Y150"/>
    <mergeCell ref="A151:B151"/>
    <mergeCell ref="C151:F151"/>
    <mergeCell ref="G151:H151"/>
    <mergeCell ref="I151:Y151"/>
    <mergeCell ref="W147:X147"/>
    <mergeCell ref="A148:Y148"/>
    <mergeCell ref="A149:U149"/>
    <mergeCell ref="V149:W149"/>
    <mergeCell ref="X149:Y149"/>
    <mergeCell ref="B147:C147"/>
    <mergeCell ref="F147:G147"/>
    <mergeCell ref="H147:I147"/>
    <mergeCell ref="U147:V147"/>
    <mergeCell ref="W145:X145"/>
    <mergeCell ref="B146:C146"/>
    <mergeCell ref="F146:G146"/>
    <mergeCell ref="H146:I146"/>
    <mergeCell ref="U146:V146"/>
    <mergeCell ref="W146:X146"/>
    <mergeCell ref="B145:C145"/>
    <mergeCell ref="F145:G145"/>
    <mergeCell ref="H145:I145"/>
    <mergeCell ref="U145:V145"/>
    <mergeCell ref="W143:X143"/>
    <mergeCell ref="B144:C144"/>
    <mergeCell ref="F144:G144"/>
    <mergeCell ref="H144:I144"/>
    <mergeCell ref="U144:V144"/>
    <mergeCell ref="W144:X144"/>
    <mergeCell ref="B143:C143"/>
    <mergeCell ref="F143:G143"/>
    <mergeCell ref="H143:I143"/>
    <mergeCell ref="U143:V143"/>
    <mergeCell ref="W141:X141"/>
    <mergeCell ref="B142:C142"/>
    <mergeCell ref="F142:G142"/>
    <mergeCell ref="H142:I142"/>
    <mergeCell ref="U142:V142"/>
    <mergeCell ref="W142:X142"/>
    <mergeCell ref="B141:C141"/>
    <mergeCell ref="F141:G141"/>
    <mergeCell ref="H141:I141"/>
    <mergeCell ref="U141:V141"/>
    <mergeCell ref="W139:X139"/>
    <mergeCell ref="B140:C140"/>
    <mergeCell ref="F140:G140"/>
    <mergeCell ref="H140:I140"/>
    <mergeCell ref="U140:V140"/>
    <mergeCell ref="W140:X140"/>
    <mergeCell ref="B139:C139"/>
    <mergeCell ref="F139:G139"/>
    <mergeCell ref="H139:I139"/>
    <mergeCell ref="U139:V139"/>
    <mergeCell ref="W137:X137"/>
    <mergeCell ref="B138:C138"/>
    <mergeCell ref="F138:G138"/>
    <mergeCell ref="H138:I138"/>
    <mergeCell ref="U138:V138"/>
    <mergeCell ref="W138:X138"/>
    <mergeCell ref="B137:C137"/>
    <mergeCell ref="F137:G137"/>
    <mergeCell ref="H137:I137"/>
    <mergeCell ref="U137:V137"/>
    <mergeCell ref="W135:X135"/>
    <mergeCell ref="B136:C136"/>
    <mergeCell ref="F136:G136"/>
    <mergeCell ref="H136:I136"/>
    <mergeCell ref="U136:V136"/>
    <mergeCell ref="W136:X136"/>
    <mergeCell ref="B135:C135"/>
    <mergeCell ref="F135:G135"/>
    <mergeCell ref="H135:I135"/>
    <mergeCell ref="U135:V135"/>
    <mergeCell ref="W133:X133"/>
    <mergeCell ref="B134:C134"/>
    <mergeCell ref="F134:G134"/>
    <mergeCell ref="H134:I134"/>
    <mergeCell ref="U134:V134"/>
    <mergeCell ref="W134:X134"/>
    <mergeCell ref="B133:C133"/>
    <mergeCell ref="F133:G133"/>
    <mergeCell ref="H133:I133"/>
    <mergeCell ref="U133:V133"/>
    <mergeCell ref="W131:X131"/>
    <mergeCell ref="B132:C132"/>
    <mergeCell ref="F132:G132"/>
    <mergeCell ref="H132:I132"/>
    <mergeCell ref="U132:V132"/>
    <mergeCell ref="W132:X132"/>
    <mergeCell ref="B131:C131"/>
    <mergeCell ref="F131:G131"/>
    <mergeCell ref="H131:I131"/>
    <mergeCell ref="U131:V131"/>
    <mergeCell ref="W129:X129"/>
    <mergeCell ref="B130:C130"/>
    <mergeCell ref="F130:G130"/>
    <mergeCell ref="H130:I130"/>
    <mergeCell ref="U130:V130"/>
    <mergeCell ref="W130:X130"/>
    <mergeCell ref="B129:C129"/>
    <mergeCell ref="F129:G129"/>
    <mergeCell ref="H129:I129"/>
    <mergeCell ref="U129:V129"/>
    <mergeCell ref="W127:X127"/>
    <mergeCell ref="B128:C128"/>
    <mergeCell ref="F128:G128"/>
    <mergeCell ref="H128:I128"/>
    <mergeCell ref="U128:V128"/>
    <mergeCell ref="W128:X128"/>
    <mergeCell ref="B127:C127"/>
    <mergeCell ref="F127:G127"/>
    <mergeCell ref="H127:I127"/>
    <mergeCell ref="U127:V127"/>
    <mergeCell ref="W125:X125"/>
    <mergeCell ref="B126:C126"/>
    <mergeCell ref="F126:G126"/>
    <mergeCell ref="H126:I126"/>
    <mergeCell ref="U126:V126"/>
    <mergeCell ref="W126:X126"/>
    <mergeCell ref="B125:C125"/>
    <mergeCell ref="F125:G125"/>
    <mergeCell ref="H125:I125"/>
    <mergeCell ref="U125:V125"/>
    <mergeCell ref="W123:X123"/>
    <mergeCell ref="B124:C124"/>
    <mergeCell ref="F124:G124"/>
    <mergeCell ref="H124:I124"/>
    <mergeCell ref="U124:V124"/>
    <mergeCell ref="W124:X124"/>
    <mergeCell ref="B123:C123"/>
    <mergeCell ref="F123:G123"/>
    <mergeCell ref="H123:I123"/>
    <mergeCell ref="U123:V123"/>
    <mergeCell ref="W121:X121"/>
    <mergeCell ref="B122:C122"/>
    <mergeCell ref="F122:G122"/>
    <mergeCell ref="H122:I122"/>
    <mergeCell ref="U122:V122"/>
    <mergeCell ref="W122:X122"/>
    <mergeCell ref="Q118:Q120"/>
    <mergeCell ref="R118:R120"/>
    <mergeCell ref="U119:V120"/>
    <mergeCell ref="B121:C121"/>
    <mergeCell ref="F121:G121"/>
    <mergeCell ref="H121:I121"/>
    <mergeCell ref="U121:V121"/>
    <mergeCell ref="L118:M119"/>
    <mergeCell ref="N118:N120"/>
    <mergeCell ref="O118:O120"/>
    <mergeCell ref="P118:P120"/>
    <mergeCell ref="H115:I120"/>
    <mergeCell ref="J115:X115"/>
    <mergeCell ref="J116:J120"/>
    <mergeCell ref="K116:R117"/>
    <mergeCell ref="S116:S120"/>
    <mergeCell ref="T116:X116"/>
    <mergeCell ref="T117:T120"/>
    <mergeCell ref="U117:V118"/>
    <mergeCell ref="W117:X120"/>
    <mergeCell ref="K118:K120"/>
    <mergeCell ref="B115:C120"/>
    <mergeCell ref="D115:D120"/>
    <mergeCell ref="E115:E120"/>
    <mergeCell ref="F115:G120"/>
    <mergeCell ref="A114:B114"/>
    <mergeCell ref="C114:F114"/>
    <mergeCell ref="G114:H114"/>
    <mergeCell ref="I114:Y114"/>
    <mergeCell ref="A112:U112"/>
    <mergeCell ref="V112:W112"/>
    <mergeCell ref="X112:Y112"/>
    <mergeCell ref="A113:Y113"/>
    <mergeCell ref="W110:X110"/>
    <mergeCell ref="B111:C111"/>
    <mergeCell ref="F111:G111"/>
    <mergeCell ref="H111:I111"/>
    <mergeCell ref="U111:V111"/>
    <mergeCell ref="W111:X111"/>
    <mergeCell ref="B110:C110"/>
    <mergeCell ref="F110:G110"/>
    <mergeCell ref="H110:I110"/>
    <mergeCell ref="U110:V110"/>
    <mergeCell ref="W108:X108"/>
    <mergeCell ref="B109:C109"/>
    <mergeCell ref="F109:G109"/>
    <mergeCell ref="H109:I109"/>
    <mergeCell ref="U109:V109"/>
    <mergeCell ref="W109:X109"/>
    <mergeCell ref="B108:C108"/>
    <mergeCell ref="F108:G108"/>
    <mergeCell ref="H108:I108"/>
    <mergeCell ref="U108:V108"/>
    <mergeCell ref="B106:C106"/>
    <mergeCell ref="H106:I106"/>
    <mergeCell ref="W106:X106"/>
    <mergeCell ref="B107:C107"/>
    <mergeCell ref="H107:I107"/>
    <mergeCell ref="W107:X107"/>
    <mergeCell ref="F106:G106"/>
    <mergeCell ref="U106:V106"/>
    <mergeCell ref="F107:G107"/>
    <mergeCell ref="U107:V107"/>
    <mergeCell ref="W104:X104"/>
    <mergeCell ref="B105:C105"/>
    <mergeCell ref="H105:I105"/>
    <mergeCell ref="W105:X105"/>
    <mergeCell ref="U104:V104"/>
    <mergeCell ref="F104:G104"/>
    <mergeCell ref="B104:C104"/>
    <mergeCell ref="H104:I104"/>
    <mergeCell ref="U105:V105"/>
    <mergeCell ref="F105:G105"/>
    <mergeCell ref="W102:X102"/>
    <mergeCell ref="B103:C103"/>
    <mergeCell ref="H103:I103"/>
    <mergeCell ref="W103:X103"/>
    <mergeCell ref="F102:G102"/>
    <mergeCell ref="U102:V102"/>
    <mergeCell ref="F103:G103"/>
    <mergeCell ref="U103:V103"/>
    <mergeCell ref="B102:C102"/>
    <mergeCell ref="H102:I102"/>
    <mergeCell ref="W100:X100"/>
    <mergeCell ref="B101:C101"/>
    <mergeCell ref="H101:I101"/>
    <mergeCell ref="W101:X101"/>
    <mergeCell ref="F100:G100"/>
    <mergeCell ref="U100:V100"/>
    <mergeCell ref="F101:G101"/>
    <mergeCell ref="B100:C100"/>
    <mergeCell ref="H100:I100"/>
    <mergeCell ref="U101:V101"/>
    <mergeCell ref="B98:C98"/>
    <mergeCell ref="H98:I98"/>
    <mergeCell ref="W98:X98"/>
    <mergeCell ref="B99:C99"/>
    <mergeCell ref="H99:I99"/>
    <mergeCell ref="W99:X99"/>
    <mergeCell ref="F98:G98"/>
    <mergeCell ref="U98:V98"/>
    <mergeCell ref="U99:V99"/>
    <mergeCell ref="F99:G99"/>
    <mergeCell ref="B96:C96"/>
    <mergeCell ref="H96:I96"/>
    <mergeCell ref="W96:X96"/>
    <mergeCell ref="B97:C97"/>
    <mergeCell ref="H97:I97"/>
    <mergeCell ref="W97:X97"/>
    <mergeCell ref="F96:G96"/>
    <mergeCell ref="U96:V96"/>
    <mergeCell ref="U97:V97"/>
    <mergeCell ref="F97:G97"/>
    <mergeCell ref="B94:C94"/>
    <mergeCell ref="H94:I94"/>
    <mergeCell ref="W94:X94"/>
    <mergeCell ref="B95:C95"/>
    <mergeCell ref="H95:I95"/>
    <mergeCell ref="W95:X95"/>
    <mergeCell ref="F94:G94"/>
    <mergeCell ref="U94:V94"/>
    <mergeCell ref="U95:V95"/>
    <mergeCell ref="F95:G95"/>
    <mergeCell ref="B92:C92"/>
    <mergeCell ref="H92:I92"/>
    <mergeCell ref="W92:X92"/>
    <mergeCell ref="B93:C93"/>
    <mergeCell ref="H93:I93"/>
    <mergeCell ref="W93:X93"/>
    <mergeCell ref="F92:G92"/>
    <mergeCell ref="U92:V92"/>
    <mergeCell ref="U93:V93"/>
    <mergeCell ref="F93:G93"/>
    <mergeCell ref="B90:C90"/>
    <mergeCell ref="H90:I90"/>
    <mergeCell ref="W90:X90"/>
    <mergeCell ref="B91:C91"/>
    <mergeCell ref="H91:I91"/>
    <mergeCell ref="W91:X91"/>
    <mergeCell ref="F90:G90"/>
    <mergeCell ref="U90:V90"/>
    <mergeCell ref="U91:V91"/>
    <mergeCell ref="F91:G91"/>
    <mergeCell ref="B88:C88"/>
    <mergeCell ref="H88:I88"/>
    <mergeCell ref="W88:X88"/>
    <mergeCell ref="B89:C89"/>
    <mergeCell ref="H89:I89"/>
    <mergeCell ref="W89:X89"/>
    <mergeCell ref="F88:G88"/>
    <mergeCell ref="U88:V88"/>
    <mergeCell ref="U89:V89"/>
    <mergeCell ref="F89:G89"/>
    <mergeCell ref="B86:C86"/>
    <mergeCell ref="H86:I86"/>
    <mergeCell ref="W86:X86"/>
    <mergeCell ref="B87:C87"/>
    <mergeCell ref="H87:I87"/>
    <mergeCell ref="W87:X87"/>
    <mergeCell ref="F86:G86"/>
    <mergeCell ref="U86:V86"/>
    <mergeCell ref="U87:V87"/>
    <mergeCell ref="F87:G87"/>
    <mergeCell ref="B84:C84"/>
    <mergeCell ref="H84:I84"/>
    <mergeCell ref="W84:X84"/>
    <mergeCell ref="B85:C85"/>
    <mergeCell ref="H85:I85"/>
    <mergeCell ref="W85:X85"/>
    <mergeCell ref="F84:G84"/>
    <mergeCell ref="U84:V84"/>
    <mergeCell ref="U85:V85"/>
    <mergeCell ref="F85:G85"/>
    <mergeCell ref="B82:C82"/>
    <mergeCell ref="H82:I82"/>
    <mergeCell ref="W82:X82"/>
    <mergeCell ref="B83:C83"/>
    <mergeCell ref="H83:I83"/>
    <mergeCell ref="W83:X83"/>
    <mergeCell ref="F82:G82"/>
    <mergeCell ref="U82:V82"/>
    <mergeCell ref="U83:V83"/>
    <mergeCell ref="F83:G83"/>
    <mergeCell ref="H76:I81"/>
    <mergeCell ref="J76:X76"/>
    <mergeCell ref="J77:J81"/>
    <mergeCell ref="K77:R78"/>
    <mergeCell ref="S77:S81"/>
    <mergeCell ref="T77:X77"/>
    <mergeCell ref="T78:T81"/>
    <mergeCell ref="U78:V79"/>
    <mergeCell ref="W78:X81"/>
    <mergeCell ref="K79:K81"/>
    <mergeCell ref="B76:C81"/>
    <mergeCell ref="D76:D81"/>
    <mergeCell ref="E76:E81"/>
    <mergeCell ref="F76:G81"/>
    <mergeCell ref="X73:Y73"/>
    <mergeCell ref="A74:Y74"/>
    <mergeCell ref="A75:B75"/>
    <mergeCell ref="C75:F75"/>
    <mergeCell ref="G75:H75"/>
    <mergeCell ref="I75:Y75"/>
    <mergeCell ref="W70:X70"/>
    <mergeCell ref="B71:C71"/>
    <mergeCell ref="H71:I71"/>
    <mergeCell ref="W71:X71"/>
    <mergeCell ref="F70:G70"/>
    <mergeCell ref="U70:V70"/>
    <mergeCell ref="U71:V71"/>
    <mergeCell ref="F71:G71"/>
    <mergeCell ref="B70:C70"/>
    <mergeCell ref="H70:I70"/>
    <mergeCell ref="B68:C68"/>
    <mergeCell ref="H68:I68"/>
    <mergeCell ref="W68:X68"/>
    <mergeCell ref="B69:C69"/>
    <mergeCell ref="H69:I69"/>
    <mergeCell ref="W69:X69"/>
    <mergeCell ref="F68:G68"/>
    <mergeCell ref="U68:V68"/>
    <mergeCell ref="U69:V69"/>
    <mergeCell ref="F69:G69"/>
    <mergeCell ref="B66:C66"/>
    <mergeCell ref="H66:I66"/>
    <mergeCell ref="W66:X66"/>
    <mergeCell ref="B67:C67"/>
    <mergeCell ref="H67:I67"/>
    <mergeCell ref="W67:X67"/>
    <mergeCell ref="F66:G66"/>
    <mergeCell ref="U66:V66"/>
    <mergeCell ref="U67:V67"/>
    <mergeCell ref="F67:G67"/>
    <mergeCell ref="B64:C64"/>
    <mergeCell ref="H64:I64"/>
    <mergeCell ref="W64:X64"/>
    <mergeCell ref="B65:C65"/>
    <mergeCell ref="H65:I65"/>
    <mergeCell ref="W65:X65"/>
    <mergeCell ref="F64:G64"/>
    <mergeCell ref="U64:V64"/>
    <mergeCell ref="U65:V65"/>
    <mergeCell ref="F65:G65"/>
    <mergeCell ref="B62:C62"/>
    <mergeCell ref="H62:I62"/>
    <mergeCell ref="W62:X62"/>
    <mergeCell ref="B63:C63"/>
    <mergeCell ref="H63:I63"/>
    <mergeCell ref="W63:X63"/>
    <mergeCell ref="F62:G62"/>
    <mergeCell ref="U62:V62"/>
    <mergeCell ref="U63:V63"/>
    <mergeCell ref="F63:G63"/>
    <mergeCell ref="B60:C60"/>
    <mergeCell ref="H60:I60"/>
    <mergeCell ref="W60:X60"/>
    <mergeCell ref="B61:C61"/>
    <mergeCell ref="H61:I61"/>
    <mergeCell ref="W61:X61"/>
    <mergeCell ref="F60:G60"/>
    <mergeCell ref="U60:V60"/>
    <mergeCell ref="U61:V61"/>
    <mergeCell ref="F61:G61"/>
    <mergeCell ref="B58:C58"/>
    <mergeCell ref="H58:I58"/>
    <mergeCell ref="W58:X58"/>
    <mergeCell ref="B59:C59"/>
    <mergeCell ref="H59:I59"/>
    <mergeCell ref="W59:X59"/>
    <mergeCell ref="F58:G58"/>
    <mergeCell ref="U58:V58"/>
    <mergeCell ref="U59:V59"/>
    <mergeCell ref="F59:G59"/>
    <mergeCell ref="B56:C56"/>
    <mergeCell ref="H56:I56"/>
    <mergeCell ref="W56:X56"/>
    <mergeCell ref="B57:C57"/>
    <mergeCell ref="H57:I57"/>
    <mergeCell ref="W57:X57"/>
    <mergeCell ref="F56:G56"/>
    <mergeCell ref="U56:V56"/>
    <mergeCell ref="U57:V57"/>
    <mergeCell ref="F57:G57"/>
    <mergeCell ref="B54:C54"/>
    <mergeCell ref="H54:I54"/>
    <mergeCell ref="W54:X54"/>
    <mergeCell ref="B55:C55"/>
    <mergeCell ref="H55:I55"/>
    <mergeCell ref="W55:X55"/>
    <mergeCell ref="F54:G54"/>
    <mergeCell ref="U54:V54"/>
    <mergeCell ref="U55:V55"/>
    <mergeCell ref="F55:G55"/>
    <mergeCell ref="B52:C52"/>
    <mergeCell ref="H52:I52"/>
    <mergeCell ref="W52:X52"/>
    <mergeCell ref="B53:C53"/>
    <mergeCell ref="H53:I53"/>
    <mergeCell ref="W53:X53"/>
    <mergeCell ref="F52:G52"/>
    <mergeCell ref="U52:V52"/>
    <mergeCell ref="U53:V53"/>
    <mergeCell ref="F53:G53"/>
    <mergeCell ref="B50:C50"/>
    <mergeCell ref="H50:I50"/>
    <mergeCell ref="W50:X50"/>
    <mergeCell ref="B51:C51"/>
    <mergeCell ref="H51:I51"/>
    <mergeCell ref="W51:X51"/>
    <mergeCell ref="F50:G50"/>
    <mergeCell ref="U50:V50"/>
    <mergeCell ref="U51:V51"/>
    <mergeCell ref="F51:G51"/>
    <mergeCell ref="B48:C48"/>
    <mergeCell ref="H48:I48"/>
    <mergeCell ref="W48:X48"/>
    <mergeCell ref="B49:C49"/>
    <mergeCell ref="H49:I49"/>
    <mergeCell ref="W49:X49"/>
    <mergeCell ref="F48:G48"/>
    <mergeCell ref="U48:V48"/>
    <mergeCell ref="U49:V49"/>
    <mergeCell ref="F49:G49"/>
    <mergeCell ref="B46:C46"/>
    <mergeCell ref="H46:I46"/>
    <mergeCell ref="W46:X46"/>
    <mergeCell ref="B47:C47"/>
    <mergeCell ref="H47:I47"/>
    <mergeCell ref="W47:X47"/>
    <mergeCell ref="U47:V47"/>
    <mergeCell ref="F47:G47"/>
    <mergeCell ref="F46:G46"/>
    <mergeCell ref="U46:V46"/>
    <mergeCell ref="B44:C44"/>
    <mergeCell ref="H44:I44"/>
    <mergeCell ref="W44:X44"/>
    <mergeCell ref="B45:C45"/>
    <mergeCell ref="H45:I45"/>
    <mergeCell ref="W45:X45"/>
    <mergeCell ref="U45:V45"/>
    <mergeCell ref="F45:G45"/>
    <mergeCell ref="K39:R40"/>
    <mergeCell ref="S39:S43"/>
    <mergeCell ref="T39:X39"/>
    <mergeCell ref="T40:T43"/>
    <mergeCell ref="U40:V41"/>
    <mergeCell ref="W40:X43"/>
    <mergeCell ref="K41:K43"/>
    <mergeCell ref="L41:M42"/>
    <mergeCell ref="P41:P43"/>
    <mergeCell ref="Q41:Q43"/>
    <mergeCell ref="C37:F37"/>
    <mergeCell ref="G37:H37"/>
    <mergeCell ref="I37:Y37"/>
    <mergeCell ref="B38:C43"/>
    <mergeCell ref="D38:D43"/>
    <mergeCell ref="E38:E43"/>
    <mergeCell ref="H38:I43"/>
    <mergeCell ref="F38:G43"/>
    <mergeCell ref="J38:X38"/>
    <mergeCell ref="J39:J43"/>
    <mergeCell ref="B32:C32"/>
    <mergeCell ref="H32:I32"/>
    <mergeCell ref="W32:X32"/>
    <mergeCell ref="B33:C33"/>
    <mergeCell ref="H33:I33"/>
    <mergeCell ref="W33:X33"/>
    <mergeCell ref="U32:V32"/>
    <mergeCell ref="F33:G33"/>
    <mergeCell ref="U33:V33"/>
    <mergeCell ref="F32:G32"/>
    <mergeCell ref="B30:C30"/>
    <mergeCell ref="H30:I30"/>
    <mergeCell ref="W30:X30"/>
    <mergeCell ref="B31:C31"/>
    <mergeCell ref="H31:I31"/>
    <mergeCell ref="W31:X31"/>
    <mergeCell ref="U30:V30"/>
    <mergeCell ref="F31:G31"/>
    <mergeCell ref="U31:V31"/>
    <mergeCell ref="F30:G30"/>
    <mergeCell ref="B28:C28"/>
    <mergeCell ref="H28:I28"/>
    <mergeCell ref="W28:X28"/>
    <mergeCell ref="B29:C29"/>
    <mergeCell ref="H29:I29"/>
    <mergeCell ref="W29:X29"/>
    <mergeCell ref="U28:V28"/>
    <mergeCell ref="F29:G29"/>
    <mergeCell ref="U29:V29"/>
    <mergeCell ref="F28:G28"/>
    <mergeCell ref="B26:C26"/>
    <mergeCell ref="H26:I26"/>
    <mergeCell ref="W26:X26"/>
    <mergeCell ref="B27:C27"/>
    <mergeCell ref="H27:I27"/>
    <mergeCell ref="W27:X27"/>
    <mergeCell ref="U26:V26"/>
    <mergeCell ref="F27:G27"/>
    <mergeCell ref="U27:V27"/>
    <mergeCell ref="F26:G26"/>
    <mergeCell ref="B24:C24"/>
    <mergeCell ref="H24:I24"/>
    <mergeCell ref="W24:X24"/>
    <mergeCell ref="B25:C25"/>
    <mergeCell ref="H25:I25"/>
    <mergeCell ref="W25:X25"/>
    <mergeCell ref="U24:V24"/>
    <mergeCell ref="F25:G25"/>
    <mergeCell ref="U25:V25"/>
    <mergeCell ref="F24:G24"/>
    <mergeCell ref="B22:C22"/>
    <mergeCell ref="H22:I22"/>
    <mergeCell ref="W22:X22"/>
    <mergeCell ref="B23:C23"/>
    <mergeCell ref="H23:I23"/>
    <mergeCell ref="W23:X23"/>
    <mergeCell ref="U22:V22"/>
    <mergeCell ref="F23:G23"/>
    <mergeCell ref="U23:V23"/>
    <mergeCell ref="F22:G22"/>
    <mergeCell ref="B20:C20"/>
    <mergeCell ref="H20:I20"/>
    <mergeCell ref="W20:X20"/>
    <mergeCell ref="B21:C21"/>
    <mergeCell ref="H21:I21"/>
    <mergeCell ref="W21:X21"/>
    <mergeCell ref="U20:V20"/>
    <mergeCell ref="F21:G21"/>
    <mergeCell ref="U21:V21"/>
    <mergeCell ref="F20:G20"/>
    <mergeCell ref="B18:C18"/>
    <mergeCell ref="H18:I18"/>
    <mergeCell ref="W18:X18"/>
    <mergeCell ref="B19:C19"/>
    <mergeCell ref="H19:I19"/>
    <mergeCell ref="W19:X19"/>
    <mergeCell ref="U18:V18"/>
    <mergeCell ref="F19:G19"/>
    <mergeCell ref="U19:V19"/>
    <mergeCell ref="F18:G18"/>
    <mergeCell ref="B16:C16"/>
    <mergeCell ref="H16:I16"/>
    <mergeCell ref="W16:X16"/>
    <mergeCell ref="B17:C17"/>
    <mergeCell ref="H17:I17"/>
    <mergeCell ref="W17:X17"/>
    <mergeCell ref="U16:V16"/>
    <mergeCell ref="F17:G17"/>
    <mergeCell ref="U17:V17"/>
    <mergeCell ref="F16:G16"/>
    <mergeCell ref="B14:C14"/>
    <mergeCell ref="H14:I14"/>
    <mergeCell ref="W14:X14"/>
    <mergeCell ref="B15:C15"/>
    <mergeCell ref="H15:I15"/>
    <mergeCell ref="W15:X15"/>
    <mergeCell ref="U14:V14"/>
    <mergeCell ref="F15:G15"/>
    <mergeCell ref="U15:V15"/>
    <mergeCell ref="F14:G14"/>
    <mergeCell ref="B12:C12"/>
    <mergeCell ref="H12:I12"/>
    <mergeCell ref="W12:X12"/>
    <mergeCell ref="B13:C13"/>
    <mergeCell ref="H13:I13"/>
    <mergeCell ref="W13:X13"/>
    <mergeCell ref="U12:V12"/>
    <mergeCell ref="F13:G13"/>
    <mergeCell ref="U13:V13"/>
    <mergeCell ref="F12:G12"/>
    <mergeCell ref="B11:C11"/>
    <mergeCell ref="H11:I11"/>
    <mergeCell ref="W11:X11"/>
    <mergeCell ref="U10:V10"/>
    <mergeCell ref="F11:G11"/>
    <mergeCell ref="U11:V11"/>
    <mergeCell ref="F10:G10"/>
    <mergeCell ref="B3:C8"/>
    <mergeCell ref="B10:C10"/>
    <mergeCell ref="H10:I10"/>
    <mergeCell ref="W10:X10"/>
    <mergeCell ref="Q6:Q8"/>
    <mergeCell ref="R6:R8"/>
    <mergeCell ref="J4:J8"/>
    <mergeCell ref="K4:R5"/>
    <mergeCell ref="U1:W1"/>
    <mergeCell ref="U9:V9"/>
    <mergeCell ref="E3:E8"/>
    <mergeCell ref="F3:G8"/>
    <mergeCell ref="H3:I8"/>
    <mergeCell ref="J3:X3"/>
    <mergeCell ref="K6:K8"/>
    <mergeCell ref="L6:M7"/>
    <mergeCell ref="N6:N8"/>
    <mergeCell ref="S4:S8"/>
    <mergeCell ref="A37:B37"/>
    <mergeCell ref="A36:Y36"/>
    <mergeCell ref="U42:V43"/>
    <mergeCell ref="B2:Y2"/>
    <mergeCell ref="T4:X4"/>
    <mergeCell ref="T5:T8"/>
    <mergeCell ref="U5:V6"/>
    <mergeCell ref="W5:X8"/>
    <mergeCell ref="U7:V8"/>
    <mergeCell ref="B9:C9"/>
    <mergeCell ref="D3:D8"/>
    <mergeCell ref="F9:G9"/>
    <mergeCell ref="A34:Y34"/>
    <mergeCell ref="A35:U35"/>
    <mergeCell ref="V35:W35"/>
    <mergeCell ref="X35:Y35"/>
    <mergeCell ref="H9:I9"/>
    <mergeCell ref="W9:X9"/>
    <mergeCell ref="O6:O8"/>
    <mergeCell ref="P6:P8"/>
    <mergeCell ref="N41:N43"/>
    <mergeCell ref="U44:V44"/>
    <mergeCell ref="F44:G44"/>
    <mergeCell ref="O41:O43"/>
    <mergeCell ref="R41:R43"/>
    <mergeCell ref="L79:M80"/>
    <mergeCell ref="N79:N81"/>
    <mergeCell ref="O79:O81"/>
    <mergeCell ref="A72:Y72"/>
    <mergeCell ref="P79:P81"/>
    <mergeCell ref="Q79:Q81"/>
    <mergeCell ref="R79:R81"/>
    <mergeCell ref="U80:V81"/>
    <mergeCell ref="A73:U73"/>
    <mergeCell ref="V73:W73"/>
  </mergeCells>
  <printOptions/>
  <pageMargins left="0" right="0" top="0.21" bottom="0.3" header="0.27" footer="0.16"/>
  <pageSetup horizontalDpi="600" verticalDpi="600" orientation="landscape" paperSize="9" r:id="rId1"/>
  <headerFooter alignWithMargins="0">
    <oddFooter>&amp;C&amp;6Strona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="83" zoomScaleNormal="83" zoomScalePageLayoutView="0" workbookViewId="0" topLeftCell="A29">
      <selection activeCell="A42" sqref="A42:IV71"/>
    </sheetView>
  </sheetViews>
  <sheetFormatPr defaultColWidth="6.25390625" defaultRowHeight="18.75" customHeight="1"/>
  <cols>
    <col min="1" max="1" width="5.625" style="1" customWidth="1"/>
    <col min="2" max="2" width="75.25390625" style="1" customWidth="1"/>
    <col min="3" max="3" width="15.375" style="1" customWidth="1"/>
    <col min="4" max="4" width="13.375" style="1" customWidth="1"/>
    <col min="5" max="5" width="13.625" style="1" customWidth="1"/>
    <col min="6" max="6" width="13.875" style="1" customWidth="1"/>
    <col min="7" max="7" width="11.875" style="1" customWidth="1"/>
    <col min="8" max="8" width="12.625" style="1" customWidth="1"/>
    <col min="9" max="9" width="12.875" style="1" customWidth="1"/>
    <col min="10" max="10" width="3.875" style="1" customWidth="1"/>
    <col min="11" max="11" width="12.375" style="127" customWidth="1"/>
    <col min="12" max="12" width="10.375" style="1" customWidth="1"/>
    <col min="13" max="16384" width="6.25390625" style="1" customWidth="1"/>
  </cols>
  <sheetData>
    <row r="1" spans="8:10" ht="33.75" customHeight="1">
      <c r="H1" s="727" t="s">
        <v>801</v>
      </c>
      <c r="I1" s="727"/>
      <c r="J1" s="727"/>
    </row>
    <row r="2" spans="1:11" s="3" customFormat="1" ht="21" customHeight="1">
      <c r="A2" s="760" t="s">
        <v>630</v>
      </c>
      <c r="B2" s="760"/>
      <c r="C2" s="760"/>
      <c r="D2" s="760"/>
      <c r="E2" s="760"/>
      <c r="F2" s="760"/>
      <c r="G2" s="760"/>
      <c r="H2" s="760"/>
      <c r="I2" s="760"/>
      <c r="J2" s="2"/>
      <c r="K2" s="121"/>
    </row>
    <row r="3" spans="2:11" s="4" customFormat="1" ht="12" customHeight="1" thickBot="1">
      <c r="B3" s="5"/>
      <c r="I3" s="6" t="s">
        <v>279</v>
      </c>
      <c r="J3" s="7"/>
      <c r="K3" s="121"/>
    </row>
    <row r="4" spans="1:11" s="10" customFormat="1" ht="14.25" customHeight="1" thickBot="1">
      <c r="A4" s="761" t="s">
        <v>280</v>
      </c>
      <c r="B4" s="762" t="s">
        <v>281</v>
      </c>
      <c r="C4" s="762" t="s">
        <v>631</v>
      </c>
      <c r="D4" s="763" t="s">
        <v>282</v>
      </c>
      <c r="E4" s="763"/>
      <c r="F4" s="763"/>
      <c r="G4" s="763"/>
      <c r="H4" s="8"/>
      <c r="I4" s="764" t="s">
        <v>283</v>
      </c>
      <c r="J4" s="9"/>
      <c r="K4" s="122"/>
    </row>
    <row r="5" spans="1:11" s="10" customFormat="1" ht="14.25" customHeight="1" thickBot="1">
      <c r="A5" s="761"/>
      <c r="B5" s="762"/>
      <c r="C5" s="762"/>
      <c r="D5" s="765" t="s">
        <v>284</v>
      </c>
      <c r="E5" s="753" t="s">
        <v>285</v>
      </c>
      <c r="F5" s="753"/>
      <c r="G5" s="753"/>
      <c r="H5" s="11"/>
      <c r="I5" s="764"/>
      <c r="J5" s="9"/>
      <c r="K5" s="122"/>
    </row>
    <row r="6" spans="1:11" s="10" customFormat="1" ht="14.25" customHeight="1" thickBot="1">
      <c r="A6" s="761"/>
      <c r="B6" s="762"/>
      <c r="C6" s="762"/>
      <c r="D6" s="765"/>
      <c r="E6" s="754" t="s">
        <v>286</v>
      </c>
      <c r="F6" s="754" t="s">
        <v>287</v>
      </c>
      <c r="G6" s="755" t="s">
        <v>288</v>
      </c>
      <c r="H6" s="757" t="s">
        <v>289</v>
      </c>
      <c r="I6" s="764"/>
      <c r="J6" s="9"/>
      <c r="K6" s="122"/>
    </row>
    <row r="7" spans="1:11" s="10" customFormat="1" ht="14.25" customHeight="1" thickBot="1">
      <c r="A7" s="761"/>
      <c r="B7" s="762"/>
      <c r="C7" s="762"/>
      <c r="D7" s="765"/>
      <c r="E7" s="754"/>
      <c r="F7" s="754"/>
      <c r="G7" s="755"/>
      <c r="H7" s="757"/>
      <c r="I7" s="764"/>
      <c r="J7" s="9"/>
      <c r="K7" s="122"/>
    </row>
    <row r="8" spans="1:11" s="10" customFormat="1" ht="15" customHeight="1">
      <c r="A8" s="761"/>
      <c r="B8" s="762"/>
      <c r="C8" s="762"/>
      <c r="D8" s="765"/>
      <c r="E8" s="754"/>
      <c r="F8" s="754"/>
      <c r="G8" s="755"/>
      <c r="H8" s="757"/>
      <c r="I8" s="764"/>
      <c r="J8" s="9"/>
      <c r="K8" s="122"/>
    </row>
    <row r="9" spans="1:11" s="17" customFormat="1" ht="10.5" customHeight="1">
      <c r="A9" s="12">
        <v>1</v>
      </c>
      <c r="B9" s="13">
        <v>2</v>
      </c>
      <c r="C9" s="13">
        <v>3</v>
      </c>
      <c r="D9" s="13">
        <v>4</v>
      </c>
      <c r="E9" s="14">
        <v>5</v>
      </c>
      <c r="F9" s="14">
        <v>6</v>
      </c>
      <c r="G9" s="14">
        <v>7</v>
      </c>
      <c r="H9" s="14">
        <v>8</v>
      </c>
      <c r="I9" s="15">
        <v>9</v>
      </c>
      <c r="J9" s="16"/>
      <c r="K9" s="123"/>
    </row>
    <row r="10" spans="1:11" s="268" customFormat="1" ht="25.5" customHeight="1">
      <c r="A10" s="758" t="s">
        <v>290</v>
      </c>
      <c r="B10" s="758"/>
      <c r="C10" s="264">
        <f>C11+C17</f>
        <v>2391000</v>
      </c>
      <c r="D10" s="264">
        <f>D11+D17</f>
        <v>0</v>
      </c>
      <c r="E10" s="264">
        <f>E11+E17</f>
        <v>2103000</v>
      </c>
      <c r="F10" s="264">
        <f>F11+F17</f>
        <v>0</v>
      </c>
      <c r="G10" s="264">
        <f>G11+G17</f>
        <v>288000</v>
      </c>
      <c r="H10" s="264"/>
      <c r="I10" s="265"/>
      <c r="J10" s="266"/>
      <c r="K10" s="267"/>
    </row>
    <row r="11" spans="1:11" s="268" customFormat="1" ht="21.75" customHeight="1">
      <c r="A11" s="759" t="s">
        <v>291</v>
      </c>
      <c r="B11" s="759"/>
      <c r="C11" s="269">
        <f>SUM(C12:C16)</f>
        <v>1700000</v>
      </c>
      <c r="D11" s="269">
        <f>SUM(D12:D15)</f>
        <v>0</v>
      </c>
      <c r="E11" s="269">
        <f>SUM(E12:E16)</f>
        <v>1700000</v>
      </c>
      <c r="F11" s="269">
        <f>SUM(F12:F15)</f>
        <v>0</v>
      </c>
      <c r="G11" s="269">
        <f>SUM(G12:G15)</f>
        <v>0</v>
      </c>
      <c r="H11" s="269"/>
      <c r="I11" s="265"/>
      <c r="J11" s="266"/>
      <c r="K11" s="267"/>
    </row>
    <row r="12" spans="1:11" s="268" customFormat="1" ht="52.5" customHeight="1">
      <c r="A12" s="270">
        <v>1</v>
      </c>
      <c r="B12" s="271" t="s">
        <v>60</v>
      </c>
      <c r="C12" s="272">
        <f>SUM(D12,E12,F12,G12,H12)</f>
        <v>500000</v>
      </c>
      <c r="D12" s="272">
        <v>0</v>
      </c>
      <c r="E12" s="272">
        <v>500000</v>
      </c>
      <c r="F12" s="272">
        <v>0</v>
      </c>
      <c r="G12" s="272"/>
      <c r="H12" s="273"/>
      <c r="I12" s="766" t="s">
        <v>292</v>
      </c>
      <c r="J12" s="266"/>
      <c r="K12" s="267"/>
    </row>
    <row r="13" spans="1:12" s="281" customFormat="1" ht="26.25" customHeight="1">
      <c r="A13" s="275">
        <v>2</v>
      </c>
      <c r="B13" s="276" t="s">
        <v>629</v>
      </c>
      <c r="C13" s="277">
        <f>SUM(D13,E13,F13,G13,H13)</f>
        <v>622000</v>
      </c>
      <c r="D13" s="277"/>
      <c r="E13" s="277">
        <v>622000</v>
      </c>
      <c r="F13" s="277"/>
      <c r="G13" s="277"/>
      <c r="H13" s="278"/>
      <c r="I13" s="766"/>
      <c r="J13" s="279"/>
      <c r="K13" s="280">
        <v>350000</v>
      </c>
      <c r="L13" s="281" t="s">
        <v>632</v>
      </c>
    </row>
    <row r="14" spans="1:11" s="281" customFormat="1" ht="26.25" customHeight="1">
      <c r="A14" s="275" t="s">
        <v>337</v>
      </c>
      <c r="B14" s="276" t="s">
        <v>633</v>
      </c>
      <c r="C14" s="277">
        <f>SUM(D14,E14,F14,G14,H14)</f>
        <v>500000</v>
      </c>
      <c r="D14" s="277"/>
      <c r="E14" s="277">
        <v>500000</v>
      </c>
      <c r="F14" s="277"/>
      <c r="G14" s="277"/>
      <c r="H14" s="278"/>
      <c r="I14" s="766"/>
      <c r="J14" s="279"/>
      <c r="K14" s="280"/>
    </row>
    <row r="15" spans="1:11" s="268" customFormat="1" ht="26.25" customHeight="1">
      <c r="A15" s="270" t="s">
        <v>340</v>
      </c>
      <c r="B15" s="271" t="s">
        <v>295</v>
      </c>
      <c r="C15" s="272">
        <f>E15</f>
        <v>28000</v>
      </c>
      <c r="D15" s="272"/>
      <c r="E15" s="272">
        <v>28000</v>
      </c>
      <c r="F15" s="272"/>
      <c r="G15" s="272"/>
      <c r="H15" s="272"/>
      <c r="I15" s="766"/>
      <c r="J15" s="266"/>
      <c r="K15" s="267"/>
    </row>
    <row r="16" spans="1:11" s="268" customFormat="1" ht="26.25" customHeight="1">
      <c r="A16" s="270" t="s">
        <v>343</v>
      </c>
      <c r="B16" s="271" t="s">
        <v>634</v>
      </c>
      <c r="C16" s="272">
        <f>E16</f>
        <v>50000</v>
      </c>
      <c r="D16" s="272"/>
      <c r="E16" s="272">
        <v>50000</v>
      </c>
      <c r="F16" s="272"/>
      <c r="G16" s="272"/>
      <c r="H16" s="272"/>
      <c r="I16" s="274"/>
      <c r="J16" s="266"/>
      <c r="K16" s="267"/>
    </row>
    <row r="17" spans="1:11" s="285" customFormat="1" ht="21.75" customHeight="1">
      <c r="A17" s="767" t="s">
        <v>563</v>
      </c>
      <c r="B17" s="767"/>
      <c r="C17" s="282">
        <f>C19+C18</f>
        <v>691000</v>
      </c>
      <c r="D17" s="282">
        <f>D19+D18</f>
        <v>0</v>
      </c>
      <c r="E17" s="282">
        <f>E19+E18</f>
        <v>403000</v>
      </c>
      <c r="F17" s="282">
        <f>F19+F18</f>
        <v>0</v>
      </c>
      <c r="G17" s="282">
        <f>G19+G18</f>
        <v>288000</v>
      </c>
      <c r="H17" s="282"/>
      <c r="I17" s="274"/>
      <c r="J17" s="283"/>
      <c r="K17" s="284"/>
    </row>
    <row r="18" spans="1:12" s="295" customFormat="1" ht="38.25" customHeight="1">
      <c r="A18" s="286">
        <v>1</v>
      </c>
      <c r="B18" s="287" t="s">
        <v>635</v>
      </c>
      <c r="C18" s="288">
        <v>650000</v>
      </c>
      <c r="D18" s="289"/>
      <c r="E18" s="288">
        <v>362000</v>
      </c>
      <c r="F18" s="290"/>
      <c r="G18" s="290">
        <v>288000</v>
      </c>
      <c r="H18" s="291" t="s">
        <v>564</v>
      </c>
      <c r="I18" s="768" t="s">
        <v>292</v>
      </c>
      <c r="J18" s="293"/>
      <c r="K18" s="294">
        <v>288000</v>
      </c>
      <c r="L18" s="295" t="s">
        <v>639</v>
      </c>
    </row>
    <row r="19" spans="1:11" s="295" customFormat="1" ht="21.75" customHeight="1">
      <c r="A19" s="286">
        <v>2</v>
      </c>
      <c r="B19" s="287" t="s">
        <v>636</v>
      </c>
      <c r="C19" s="290">
        <f>SUM(D19,E19,F19,G19)</f>
        <v>41000</v>
      </c>
      <c r="D19" s="289"/>
      <c r="E19" s="290">
        <v>41000</v>
      </c>
      <c r="F19" s="290"/>
      <c r="G19" s="290"/>
      <c r="H19" s="291"/>
      <c r="I19" s="768"/>
      <c r="J19" s="293"/>
      <c r="K19" s="294"/>
    </row>
    <row r="20" spans="1:11" s="285" customFormat="1" ht="29.25" customHeight="1">
      <c r="A20" s="769" t="s">
        <v>565</v>
      </c>
      <c r="B20" s="769"/>
      <c r="C20" s="296">
        <f aca="true" t="shared" si="0" ref="C20:G21">C21</f>
        <v>10000</v>
      </c>
      <c r="D20" s="296">
        <f t="shared" si="0"/>
        <v>0</v>
      </c>
      <c r="E20" s="296">
        <f t="shared" si="0"/>
        <v>10000</v>
      </c>
      <c r="F20" s="296">
        <f t="shared" si="0"/>
        <v>0</v>
      </c>
      <c r="G20" s="296">
        <f t="shared" si="0"/>
        <v>0</v>
      </c>
      <c r="H20" s="296"/>
      <c r="I20" s="292"/>
      <c r="J20" s="283"/>
      <c r="K20" s="284"/>
    </row>
    <row r="21" spans="1:11" s="285" customFormat="1" ht="21.75" customHeight="1">
      <c r="A21" s="767" t="s">
        <v>566</v>
      </c>
      <c r="B21" s="767"/>
      <c r="C21" s="282">
        <f t="shared" si="0"/>
        <v>10000</v>
      </c>
      <c r="D21" s="282">
        <f t="shared" si="0"/>
        <v>0</v>
      </c>
      <c r="E21" s="282">
        <f t="shared" si="0"/>
        <v>10000</v>
      </c>
      <c r="F21" s="282">
        <f>F22</f>
        <v>0</v>
      </c>
      <c r="G21" s="282">
        <f>G22</f>
        <v>0</v>
      </c>
      <c r="H21" s="282"/>
      <c r="I21" s="292"/>
      <c r="J21" s="283"/>
      <c r="K21" s="284"/>
    </row>
    <row r="22" spans="1:11" s="285" customFormat="1" ht="28.5" customHeight="1">
      <c r="A22" s="297">
        <v>1</v>
      </c>
      <c r="B22" s="298" t="s">
        <v>567</v>
      </c>
      <c r="C22" s="299">
        <f>SUM(D22,E22,F22,G22,H22)</f>
        <v>10000</v>
      </c>
      <c r="D22" s="299"/>
      <c r="E22" s="299">
        <v>10000</v>
      </c>
      <c r="F22" s="299"/>
      <c r="G22" s="299"/>
      <c r="H22" s="291"/>
      <c r="I22" s="292" t="s">
        <v>292</v>
      </c>
      <c r="J22" s="283"/>
      <c r="K22" s="284"/>
    </row>
    <row r="23" spans="1:11" s="285" customFormat="1" ht="25.5" customHeight="1" hidden="1" thickBot="1">
      <c r="A23" s="769" t="s">
        <v>62</v>
      </c>
      <c r="B23" s="769"/>
      <c r="C23" s="296">
        <f aca="true" t="shared" si="1" ref="C23:F24">C24</f>
        <v>17000</v>
      </c>
      <c r="D23" s="296">
        <f t="shared" si="1"/>
        <v>0</v>
      </c>
      <c r="E23" s="296">
        <f t="shared" si="1"/>
        <v>17000</v>
      </c>
      <c r="F23" s="296">
        <f t="shared" si="1"/>
        <v>0</v>
      </c>
      <c r="G23" s="296"/>
      <c r="H23" s="296"/>
      <c r="I23" s="292"/>
      <c r="J23" s="283"/>
      <c r="K23" s="284"/>
    </row>
    <row r="24" spans="1:11" s="285" customFormat="1" ht="21.75" customHeight="1" hidden="1" thickBot="1">
      <c r="A24" s="767" t="s">
        <v>63</v>
      </c>
      <c r="B24" s="767"/>
      <c r="C24" s="282">
        <f t="shared" si="1"/>
        <v>17000</v>
      </c>
      <c r="D24" s="282">
        <f t="shared" si="1"/>
        <v>0</v>
      </c>
      <c r="E24" s="282">
        <f t="shared" si="1"/>
        <v>17000</v>
      </c>
      <c r="F24" s="282">
        <f t="shared" si="1"/>
        <v>0</v>
      </c>
      <c r="G24" s="282"/>
      <c r="H24" s="282"/>
      <c r="I24" s="292"/>
      <c r="J24" s="283"/>
      <c r="K24" s="284"/>
    </row>
    <row r="25" spans="1:11" s="285" customFormat="1" ht="28.5" customHeight="1" hidden="1" thickBot="1" thickTop="1">
      <c r="A25" s="297">
        <v>1</v>
      </c>
      <c r="B25" s="298" t="s">
        <v>61</v>
      </c>
      <c r="C25" s="299">
        <f>SUM(D25,E25,F25,G25,H25)</f>
        <v>17000</v>
      </c>
      <c r="D25" s="299"/>
      <c r="E25" s="299">
        <v>17000</v>
      </c>
      <c r="F25" s="299"/>
      <c r="G25" s="300" t="s">
        <v>58</v>
      </c>
      <c r="H25" s="291"/>
      <c r="I25" s="292" t="s">
        <v>64</v>
      </c>
      <c r="J25" s="283"/>
      <c r="K25" s="284"/>
    </row>
    <row r="26" spans="1:11" s="268" customFormat="1" ht="25.5" customHeight="1">
      <c r="A26" s="758" t="s">
        <v>296</v>
      </c>
      <c r="B26" s="758"/>
      <c r="C26" s="301">
        <f>SUM(C27)</f>
        <v>394291</v>
      </c>
      <c r="D26" s="264">
        <v>0</v>
      </c>
      <c r="E26" s="301">
        <f>SUM(E27)</f>
        <v>394291</v>
      </c>
      <c r="F26" s="264">
        <v>0</v>
      </c>
      <c r="G26" s="264">
        <v>0</v>
      </c>
      <c r="H26" s="264"/>
      <c r="I26" s="265"/>
      <c r="J26" s="266"/>
      <c r="K26" s="267"/>
    </row>
    <row r="27" spans="1:11" s="268" customFormat="1" ht="23.25" customHeight="1">
      <c r="A27" s="759" t="s">
        <v>297</v>
      </c>
      <c r="B27" s="759"/>
      <c r="C27" s="302">
        <f>SUM(C28:C30)</f>
        <v>394291</v>
      </c>
      <c r="D27" s="302">
        <v>0</v>
      </c>
      <c r="E27" s="302">
        <f>SUM(E28:E30)</f>
        <v>394291</v>
      </c>
      <c r="F27" s="269">
        <f>F28</f>
        <v>0</v>
      </c>
      <c r="G27" s="269">
        <f>G28</f>
        <v>0</v>
      </c>
      <c r="H27" s="269"/>
      <c r="I27" s="265"/>
      <c r="J27" s="266"/>
      <c r="K27" s="267"/>
    </row>
    <row r="28" spans="1:12" s="281" customFormat="1" ht="39.75" customHeight="1">
      <c r="A28" s="275">
        <v>1</v>
      </c>
      <c r="B28" s="303" t="s">
        <v>637</v>
      </c>
      <c r="C28" s="304">
        <f>D28+E28+F28+G28</f>
        <v>381291</v>
      </c>
      <c r="D28" s="305"/>
      <c r="E28" s="304">
        <v>381291</v>
      </c>
      <c r="F28" s="277"/>
      <c r="G28" s="277"/>
      <c r="H28" s="134" t="s">
        <v>613</v>
      </c>
      <c r="I28" s="265" t="s">
        <v>55</v>
      </c>
      <c r="J28" s="279"/>
      <c r="K28" s="280">
        <v>285860.86</v>
      </c>
      <c r="L28" s="281" t="s">
        <v>638</v>
      </c>
    </row>
    <row r="29" spans="1:11" s="281" customFormat="1" ht="25.5" customHeight="1">
      <c r="A29" s="275">
        <v>2</v>
      </c>
      <c r="B29" s="303" t="s">
        <v>22</v>
      </c>
      <c r="C29" s="304">
        <v>9000</v>
      </c>
      <c r="D29" s="305"/>
      <c r="E29" s="304">
        <v>9000</v>
      </c>
      <c r="F29" s="277"/>
      <c r="G29" s="277"/>
      <c r="H29" s="134"/>
      <c r="I29" s="265"/>
      <c r="J29" s="279"/>
      <c r="K29" s="280"/>
    </row>
    <row r="30" spans="1:11" s="281" customFormat="1" ht="25.5" customHeight="1">
      <c r="A30" s="275">
        <v>3</v>
      </c>
      <c r="B30" s="303" t="s">
        <v>23</v>
      </c>
      <c r="C30" s="304">
        <v>4000</v>
      </c>
      <c r="D30" s="305"/>
      <c r="E30" s="304">
        <v>4000</v>
      </c>
      <c r="F30" s="277"/>
      <c r="G30" s="277"/>
      <c r="H30" s="134"/>
      <c r="I30" s="265"/>
      <c r="J30" s="279"/>
      <c r="K30" s="280"/>
    </row>
    <row r="31" spans="1:11" s="281" customFormat="1" ht="25.5" customHeight="1">
      <c r="A31" s="306"/>
      <c r="B31" s="306" t="s">
        <v>24</v>
      </c>
      <c r="C31" s="307">
        <v>115000</v>
      </c>
      <c r="D31" s="308"/>
      <c r="E31" s="307">
        <v>115000</v>
      </c>
      <c r="F31" s="309"/>
      <c r="G31" s="309"/>
      <c r="H31" s="232"/>
      <c r="I31" s="310"/>
      <c r="J31" s="279"/>
      <c r="K31" s="280"/>
    </row>
    <row r="32" spans="1:11" s="281" customFormat="1" ht="25.5" customHeight="1">
      <c r="A32" s="776" t="s">
        <v>25</v>
      </c>
      <c r="B32" s="776"/>
      <c r="C32" s="311">
        <v>115000</v>
      </c>
      <c r="D32" s="312"/>
      <c r="E32" s="311">
        <v>115000</v>
      </c>
      <c r="F32" s="309"/>
      <c r="G32" s="309"/>
      <c r="H32" s="232"/>
      <c r="I32" s="310"/>
      <c r="J32" s="279"/>
      <c r="K32" s="280"/>
    </row>
    <row r="33" spans="1:11" s="281" customFormat="1" ht="30" customHeight="1" thickBot="1">
      <c r="A33" s="313">
        <v>1</v>
      </c>
      <c r="B33" s="314" t="s">
        <v>699</v>
      </c>
      <c r="C33" s="311">
        <v>115000</v>
      </c>
      <c r="D33" s="312"/>
      <c r="E33" s="311">
        <v>115000</v>
      </c>
      <c r="F33" s="309"/>
      <c r="G33" s="309"/>
      <c r="H33" s="233"/>
      <c r="I33" s="310"/>
      <c r="J33" s="279"/>
      <c r="K33" s="280"/>
    </row>
    <row r="34" spans="1:11" s="10" customFormat="1" ht="14.25" customHeight="1" thickBot="1">
      <c r="A34" s="761" t="s">
        <v>280</v>
      </c>
      <c r="B34" s="762" t="s">
        <v>281</v>
      </c>
      <c r="C34" s="762" t="s">
        <v>631</v>
      </c>
      <c r="D34" s="763" t="s">
        <v>282</v>
      </c>
      <c r="E34" s="763"/>
      <c r="F34" s="763"/>
      <c r="G34" s="763"/>
      <c r="H34" s="8"/>
      <c r="I34" s="764" t="s">
        <v>283</v>
      </c>
      <c r="J34" s="9"/>
      <c r="K34" s="122"/>
    </row>
    <row r="35" spans="1:11" s="10" customFormat="1" ht="14.25" customHeight="1" thickBot="1">
      <c r="A35" s="761"/>
      <c r="B35" s="762"/>
      <c r="C35" s="762"/>
      <c r="D35" s="765" t="s">
        <v>284</v>
      </c>
      <c r="E35" s="753" t="s">
        <v>285</v>
      </c>
      <c r="F35" s="753"/>
      <c r="G35" s="753"/>
      <c r="H35" s="11"/>
      <c r="I35" s="764"/>
      <c r="J35" s="9"/>
      <c r="K35" s="122"/>
    </row>
    <row r="36" spans="1:11" s="10" customFormat="1" ht="14.25" customHeight="1" thickBot="1">
      <c r="A36" s="761"/>
      <c r="B36" s="762"/>
      <c r="C36" s="762"/>
      <c r="D36" s="765"/>
      <c r="E36" s="754" t="s">
        <v>286</v>
      </c>
      <c r="F36" s="754" t="s">
        <v>287</v>
      </c>
      <c r="G36" s="755" t="s">
        <v>288</v>
      </c>
      <c r="H36" s="757" t="s">
        <v>289</v>
      </c>
      <c r="I36" s="764"/>
      <c r="J36" s="9"/>
      <c r="K36" s="122"/>
    </row>
    <row r="37" spans="1:11" s="10" customFormat="1" ht="14.25" customHeight="1" thickBot="1">
      <c r="A37" s="761"/>
      <c r="B37" s="762"/>
      <c r="C37" s="762"/>
      <c r="D37" s="765"/>
      <c r="E37" s="754"/>
      <c r="F37" s="754"/>
      <c r="G37" s="755"/>
      <c r="H37" s="757"/>
      <c r="I37" s="764"/>
      <c r="J37" s="9"/>
      <c r="K37" s="122"/>
    </row>
    <row r="38" spans="1:11" s="10" customFormat="1" ht="15" customHeight="1">
      <c r="A38" s="761"/>
      <c r="B38" s="762"/>
      <c r="C38" s="762"/>
      <c r="D38" s="765"/>
      <c r="E38" s="754"/>
      <c r="F38" s="754"/>
      <c r="G38" s="755"/>
      <c r="H38" s="757"/>
      <c r="I38" s="764"/>
      <c r="J38" s="9"/>
      <c r="K38" s="122"/>
    </row>
    <row r="39" spans="1:11" s="17" customFormat="1" ht="10.5" customHeight="1">
      <c r="A39" s="12">
        <v>1</v>
      </c>
      <c r="B39" s="13">
        <v>2</v>
      </c>
      <c r="C39" s="13">
        <v>3</v>
      </c>
      <c r="D39" s="13">
        <v>4</v>
      </c>
      <c r="E39" s="14">
        <v>5</v>
      </c>
      <c r="F39" s="14">
        <v>6</v>
      </c>
      <c r="G39" s="14">
        <v>7</v>
      </c>
      <c r="H39" s="14">
        <v>8</v>
      </c>
      <c r="I39" s="15">
        <v>9</v>
      </c>
      <c r="J39" s="16"/>
      <c r="K39" s="123"/>
    </row>
    <row r="40" spans="1:11" s="285" customFormat="1" ht="25.5" customHeight="1">
      <c r="A40" s="769" t="s">
        <v>640</v>
      </c>
      <c r="B40" s="769"/>
      <c r="C40" s="296">
        <f>C41</f>
        <v>130333</v>
      </c>
      <c r="D40" s="296">
        <f>D41</f>
        <v>0</v>
      </c>
      <c r="E40" s="296">
        <f>E41</f>
        <v>130333</v>
      </c>
      <c r="F40" s="296">
        <f>F41</f>
        <v>0</v>
      </c>
      <c r="G40" s="296"/>
      <c r="H40" s="296"/>
      <c r="I40" s="292"/>
      <c r="J40" s="283"/>
      <c r="K40" s="284"/>
    </row>
    <row r="41" spans="1:11" s="285" customFormat="1" ht="21.75" customHeight="1">
      <c r="A41" s="767" t="s">
        <v>641</v>
      </c>
      <c r="B41" s="767"/>
      <c r="C41" s="282">
        <f>C42</f>
        <v>130333</v>
      </c>
      <c r="D41" s="282">
        <f>SUM(D42:D61)</f>
        <v>0</v>
      </c>
      <c r="E41" s="282">
        <f>E42</f>
        <v>130333</v>
      </c>
      <c r="F41" s="282">
        <f>F42</f>
        <v>0</v>
      </c>
      <c r="G41" s="282"/>
      <c r="H41" s="282"/>
      <c r="I41" s="292"/>
      <c r="J41" s="283"/>
      <c r="K41" s="284"/>
    </row>
    <row r="42" spans="1:11" s="285" customFormat="1" ht="28.5" customHeight="1" hidden="1">
      <c r="A42" s="297">
        <v>1</v>
      </c>
      <c r="B42" s="298" t="s">
        <v>642</v>
      </c>
      <c r="C42" s="299">
        <f>SUM(D42,E42,F42,G42,H42)</f>
        <v>130333</v>
      </c>
      <c r="D42" s="299"/>
      <c r="E42" s="299">
        <v>130333</v>
      </c>
      <c r="F42" s="299"/>
      <c r="G42" s="300"/>
      <c r="H42" s="291"/>
      <c r="I42" s="265" t="s">
        <v>55</v>
      </c>
      <c r="J42" s="283"/>
      <c r="K42" s="284"/>
    </row>
    <row r="43" spans="1:11" s="10" customFormat="1" ht="22.5" customHeight="1" hidden="1">
      <c r="A43" s="771" t="s">
        <v>298</v>
      </c>
      <c r="B43" s="771"/>
      <c r="C43" s="235">
        <f>C44+C46</f>
        <v>0</v>
      </c>
      <c r="D43" s="235">
        <f>D44</f>
        <v>0</v>
      </c>
      <c r="E43" s="235">
        <f>E44+E46</f>
        <v>0</v>
      </c>
      <c r="F43" s="235">
        <f>F44</f>
        <v>0</v>
      </c>
      <c r="G43" s="235">
        <f>G44</f>
        <v>0</v>
      </c>
      <c r="H43" s="235"/>
      <c r="I43" s="141"/>
      <c r="J43" s="9"/>
      <c r="K43" s="122"/>
    </row>
    <row r="44" spans="1:11" s="10" customFormat="1" ht="23.25" customHeight="1" hidden="1">
      <c r="A44" s="772" t="s">
        <v>299</v>
      </c>
      <c r="B44" s="772"/>
      <c r="C44" s="236">
        <f>SUM(C45:C45)</f>
        <v>0</v>
      </c>
      <c r="D44" s="236">
        <f>SUM(D45:D45)</f>
        <v>0</v>
      </c>
      <c r="E44" s="236">
        <f>SUM(E45:E45)</f>
        <v>0</v>
      </c>
      <c r="F44" s="236">
        <f>SUM(F45:F45)</f>
        <v>0</v>
      </c>
      <c r="G44" s="236">
        <f>SUM(G45:G45)</f>
        <v>0</v>
      </c>
      <c r="H44" s="236"/>
      <c r="I44" s="141"/>
      <c r="J44" s="9"/>
      <c r="K44" s="122"/>
    </row>
    <row r="45" spans="1:11" s="10" customFormat="1" ht="22.5" customHeight="1" hidden="1">
      <c r="A45" s="135">
        <v>16</v>
      </c>
      <c r="B45" s="136" t="s">
        <v>300</v>
      </c>
      <c r="C45" s="138">
        <f>SUM(D45,E45,F45,G45,I44)</f>
        <v>0</v>
      </c>
      <c r="D45" s="138"/>
      <c r="E45" s="138"/>
      <c r="F45" s="138"/>
      <c r="G45" s="138"/>
      <c r="H45" s="138"/>
      <c r="I45" s="237" t="s">
        <v>292</v>
      </c>
      <c r="J45" s="9"/>
      <c r="K45" s="122"/>
    </row>
    <row r="46" spans="1:11" s="10" customFormat="1" ht="21.75" customHeight="1" hidden="1">
      <c r="A46" s="772" t="s">
        <v>301</v>
      </c>
      <c r="B46" s="772"/>
      <c r="C46" s="236">
        <f>SUM(C47:C47)</f>
        <v>0</v>
      </c>
      <c r="D46" s="236">
        <f>SUM(D47:D47)</f>
        <v>0</v>
      </c>
      <c r="E46" s="236">
        <f>SUM(E47:E47)</f>
        <v>0</v>
      </c>
      <c r="F46" s="236">
        <f>SUM(F47:F47)</f>
        <v>0</v>
      </c>
      <c r="G46" s="236">
        <f>SUM(G47:G47)</f>
        <v>0</v>
      </c>
      <c r="H46" s="236"/>
      <c r="I46" s="141"/>
      <c r="J46" s="9"/>
      <c r="K46" s="122"/>
    </row>
    <row r="47" spans="1:11" s="10" customFormat="1" ht="27" customHeight="1" hidden="1">
      <c r="A47" s="135">
        <v>17</v>
      </c>
      <c r="B47" s="136" t="s">
        <v>302</v>
      </c>
      <c r="C47" s="138">
        <f>SUM(D47,E47,F47,G47,I46)</f>
        <v>0</v>
      </c>
      <c r="D47" s="138"/>
      <c r="E47" s="138"/>
      <c r="F47" s="138"/>
      <c r="G47" s="138"/>
      <c r="H47" s="138"/>
      <c r="I47" s="237" t="s">
        <v>303</v>
      </c>
      <c r="J47" s="9"/>
      <c r="K47" s="122"/>
    </row>
    <row r="48" spans="1:11" s="21" customFormat="1" ht="12.75" customHeight="1" hidden="1">
      <c r="A48" s="780" t="s">
        <v>304</v>
      </c>
      <c r="B48" s="780"/>
      <c r="C48" s="238">
        <f aca="true" t="shared" si="2" ref="C48:H48">C49</f>
        <v>0</v>
      </c>
      <c r="D48" s="238">
        <f t="shared" si="2"/>
        <v>0</v>
      </c>
      <c r="E48" s="238">
        <f t="shared" si="2"/>
        <v>0</v>
      </c>
      <c r="F48" s="238">
        <f t="shared" si="2"/>
        <v>0</v>
      </c>
      <c r="G48" s="238">
        <f t="shared" si="2"/>
        <v>0</v>
      </c>
      <c r="H48" s="238">
        <f t="shared" si="2"/>
        <v>0</v>
      </c>
      <c r="I48" s="135"/>
      <c r="J48" s="20"/>
      <c r="K48" s="126"/>
    </row>
    <row r="49" spans="1:11" s="21" customFormat="1" ht="12.75" customHeight="1" hidden="1">
      <c r="A49" s="770" t="s">
        <v>305</v>
      </c>
      <c r="B49" s="770"/>
      <c r="C49" s="239">
        <f aca="true" t="shared" si="3" ref="C49:H49">C50+C58+C59</f>
        <v>0</v>
      </c>
      <c r="D49" s="239">
        <f t="shared" si="3"/>
        <v>0</v>
      </c>
      <c r="E49" s="239">
        <f t="shared" si="3"/>
        <v>0</v>
      </c>
      <c r="F49" s="239">
        <f t="shared" si="3"/>
        <v>0</v>
      </c>
      <c r="G49" s="239">
        <f t="shared" si="3"/>
        <v>0</v>
      </c>
      <c r="H49" s="239">
        <f t="shared" si="3"/>
        <v>0</v>
      </c>
      <c r="I49" s="136"/>
      <c r="J49" s="20"/>
      <c r="K49" s="126"/>
    </row>
    <row r="50" spans="1:11" s="10" customFormat="1" ht="12.75" customHeight="1" hidden="1">
      <c r="A50" s="240">
        <v>10</v>
      </c>
      <c r="B50" s="136" t="s">
        <v>306</v>
      </c>
      <c r="C50" s="138">
        <f>SUM(D50,E50,F50,G50,I50)</f>
        <v>0</v>
      </c>
      <c r="D50" s="138"/>
      <c r="E50" s="138"/>
      <c r="F50" s="138"/>
      <c r="G50" s="138"/>
      <c r="H50" s="139"/>
      <c r="I50" s="775" t="s">
        <v>292</v>
      </c>
      <c r="J50" s="9"/>
      <c r="K50" s="122"/>
    </row>
    <row r="51" spans="1:11" s="318" customFormat="1" ht="12.75" customHeight="1" hidden="1">
      <c r="A51" s="315"/>
      <c r="B51" s="316"/>
      <c r="C51" s="315"/>
      <c r="D51" s="315"/>
      <c r="E51" s="315"/>
      <c r="F51" s="315"/>
      <c r="G51" s="315"/>
      <c r="H51" s="315"/>
      <c r="I51" s="775"/>
      <c r="J51" s="9"/>
      <c r="K51" s="317"/>
    </row>
    <row r="52" spans="1:11" s="10" customFormat="1" ht="12.75" customHeight="1" hidden="1">
      <c r="A52" s="771" t="s">
        <v>280</v>
      </c>
      <c r="B52" s="771" t="s">
        <v>281</v>
      </c>
      <c r="C52" s="771" t="s">
        <v>307</v>
      </c>
      <c r="D52" s="771"/>
      <c r="E52" s="771"/>
      <c r="F52" s="771"/>
      <c r="G52" s="771"/>
      <c r="H52" s="234"/>
      <c r="I52" s="775"/>
      <c r="J52" s="9"/>
      <c r="K52" s="122"/>
    </row>
    <row r="53" spans="1:11" s="10" customFormat="1" ht="12.75" customHeight="1" hidden="1">
      <c r="A53" s="771"/>
      <c r="B53" s="771"/>
      <c r="C53" s="771"/>
      <c r="D53" s="771"/>
      <c r="E53" s="771"/>
      <c r="F53" s="771"/>
      <c r="G53" s="771"/>
      <c r="H53" s="234"/>
      <c r="I53" s="775"/>
      <c r="J53" s="9"/>
      <c r="K53" s="122"/>
    </row>
    <row r="54" spans="1:11" s="10" customFormat="1" ht="12.75" customHeight="1" hidden="1">
      <c r="A54" s="771"/>
      <c r="B54" s="771"/>
      <c r="C54" s="771"/>
      <c r="D54" s="771"/>
      <c r="E54" s="756"/>
      <c r="F54" s="756"/>
      <c r="G54" s="756"/>
      <c r="H54" s="756" t="s">
        <v>289</v>
      </c>
      <c r="I54" s="775"/>
      <c r="J54" s="9"/>
      <c r="K54" s="122"/>
    </row>
    <row r="55" spans="1:11" s="10" customFormat="1" ht="12.75" customHeight="1" hidden="1">
      <c r="A55" s="771"/>
      <c r="B55" s="771"/>
      <c r="C55" s="771"/>
      <c r="D55" s="771"/>
      <c r="E55" s="756"/>
      <c r="F55" s="756"/>
      <c r="G55" s="756"/>
      <c r="H55" s="756"/>
      <c r="I55" s="775"/>
      <c r="J55" s="9"/>
      <c r="K55" s="122"/>
    </row>
    <row r="56" spans="1:11" s="10" customFormat="1" ht="12.75" customHeight="1" hidden="1">
      <c r="A56" s="771"/>
      <c r="B56" s="771"/>
      <c r="C56" s="771"/>
      <c r="D56" s="771"/>
      <c r="E56" s="756"/>
      <c r="F56" s="756"/>
      <c r="G56" s="756"/>
      <c r="H56" s="756"/>
      <c r="I56" s="775"/>
      <c r="J56" s="9"/>
      <c r="K56" s="122"/>
    </row>
    <row r="57" spans="1:11" s="23" customFormat="1" ht="12.75" customHeight="1" hidden="1">
      <c r="A57" s="241">
        <v>1</v>
      </c>
      <c r="B57" s="241">
        <v>2</v>
      </c>
      <c r="C57" s="241">
        <v>5</v>
      </c>
      <c r="D57" s="241"/>
      <c r="E57" s="242"/>
      <c r="F57" s="242"/>
      <c r="G57" s="242"/>
      <c r="H57" s="242">
        <v>10</v>
      </c>
      <c r="I57" s="775"/>
      <c r="J57" s="22"/>
      <c r="K57" s="123"/>
    </row>
    <row r="58" spans="1:11" s="10" customFormat="1" ht="12.75" customHeight="1" hidden="1">
      <c r="A58" s="240">
        <v>11</v>
      </c>
      <c r="B58" s="136" t="s">
        <v>308</v>
      </c>
      <c r="C58" s="138">
        <f>SUM(D58,E58,F58,G58,I58)</f>
        <v>0</v>
      </c>
      <c r="D58" s="138"/>
      <c r="E58" s="138"/>
      <c r="F58" s="138"/>
      <c r="G58" s="138"/>
      <c r="H58" s="139"/>
      <c r="I58" s="775"/>
      <c r="J58" s="9"/>
      <c r="K58" s="122"/>
    </row>
    <row r="59" spans="1:11" s="10" customFormat="1" ht="12.75" customHeight="1" hidden="1">
      <c r="A59" s="240">
        <v>12</v>
      </c>
      <c r="B59" s="136" t="s">
        <v>309</v>
      </c>
      <c r="C59" s="138">
        <f>SUM(D59,E59,F59,G59,I59)</f>
        <v>0</v>
      </c>
      <c r="D59" s="138"/>
      <c r="E59" s="138"/>
      <c r="F59" s="138"/>
      <c r="G59" s="138"/>
      <c r="H59" s="139"/>
      <c r="I59" s="775"/>
      <c r="J59" s="9"/>
      <c r="K59" s="122"/>
    </row>
    <row r="60" spans="1:11" s="10" customFormat="1" ht="12.75" customHeight="1" hidden="1">
      <c r="A60" s="771" t="s">
        <v>310</v>
      </c>
      <c r="B60" s="771"/>
      <c r="C60" s="235">
        <f>C61</f>
        <v>0</v>
      </c>
      <c r="D60" s="235">
        <f>D61</f>
        <v>0</v>
      </c>
      <c r="E60" s="235">
        <f>E61</f>
        <v>0</v>
      </c>
      <c r="F60" s="235">
        <f>F61</f>
        <v>0</v>
      </c>
      <c r="G60" s="235">
        <f>G61</f>
        <v>0</v>
      </c>
      <c r="H60" s="235"/>
      <c r="I60" s="141"/>
      <c r="J60" s="9"/>
      <c r="K60" s="122"/>
    </row>
    <row r="61" spans="1:11" s="10" customFormat="1" ht="12.75" customHeight="1" hidden="1">
      <c r="A61" s="772" t="s">
        <v>311</v>
      </c>
      <c r="B61" s="772"/>
      <c r="C61" s="236">
        <f>SUM(C62:C62)</f>
        <v>0</v>
      </c>
      <c r="D61" s="236">
        <f>SUM(D62:D62)</f>
        <v>0</v>
      </c>
      <c r="E61" s="236">
        <f>SUM(E62:E62)</f>
        <v>0</v>
      </c>
      <c r="F61" s="236">
        <f>SUM(F62:F62)</f>
        <v>0</v>
      </c>
      <c r="G61" s="236">
        <f>SUM(G62:G62)</f>
        <v>0</v>
      </c>
      <c r="H61" s="236"/>
      <c r="I61" s="141"/>
      <c r="J61" s="9"/>
      <c r="K61" s="122"/>
    </row>
    <row r="62" spans="1:11" s="10" customFormat="1" ht="12.75" customHeight="1" hidden="1">
      <c r="A62" s="240">
        <v>13</v>
      </c>
      <c r="B62" s="136" t="s">
        <v>312</v>
      </c>
      <c r="C62" s="138">
        <f>SUM(D62,E62,F62,G62,I62)</f>
        <v>0</v>
      </c>
      <c r="D62" s="138"/>
      <c r="E62" s="138"/>
      <c r="F62" s="138"/>
      <c r="G62" s="138"/>
      <c r="H62" s="139"/>
      <c r="I62" s="141" t="s">
        <v>292</v>
      </c>
      <c r="J62" s="9"/>
      <c r="K62" s="122"/>
    </row>
    <row r="63" spans="1:11" s="10" customFormat="1" ht="26.25" customHeight="1" hidden="1">
      <c r="A63" s="771" t="s">
        <v>313</v>
      </c>
      <c r="B63" s="771"/>
      <c r="C63" s="243">
        <f>C64+C66+C68</f>
        <v>36223.020000000004</v>
      </c>
      <c r="D63" s="243">
        <f>D64+D66+D68</f>
        <v>0</v>
      </c>
      <c r="E63" s="243">
        <f>E64+E66+E68</f>
        <v>36223.020000000004</v>
      </c>
      <c r="F63" s="235">
        <f>F64+F66</f>
        <v>0</v>
      </c>
      <c r="G63" s="235">
        <f>G64+G66</f>
        <v>0</v>
      </c>
      <c r="H63" s="235"/>
      <c r="I63" s="136"/>
      <c r="J63" s="9"/>
      <c r="K63" s="122"/>
    </row>
    <row r="64" spans="1:11" s="19" customFormat="1" ht="25.5" customHeight="1" hidden="1">
      <c r="A64" s="779" t="s">
        <v>314</v>
      </c>
      <c r="B64" s="779"/>
      <c r="C64" s="244">
        <f>C65</f>
        <v>8000</v>
      </c>
      <c r="D64" s="244">
        <f>D65</f>
        <v>0</v>
      </c>
      <c r="E64" s="244">
        <f>E65</f>
        <v>8000</v>
      </c>
      <c r="F64" s="244">
        <f>F65</f>
        <v>0</v>
      </c>
      <c r="G64" s="244">
        <f>G65</f>
        <v>0</v>
      </c>
      <c r="H64" s="244"/>
      <c r="I64" s="244"/>
      <c r="J64" s="18"/>
      <c r="K64" s="124"/>
    </row>
    <row r="65" spans="1:13" s="19" customFormat="1" ht="26.25" customHeight="1" hidden="1">
      <c r="A65" s="245">
        <v>1</v>
      </c>
      <c r="B65" s="246" t="s">
        <v>315</v>
      </c>
      <c r="C65" s="247">
        <f>SUM(D65,E65,F65,G65)</f>
        <v>8000</v>
      </c>
      <c r="D65" s="247"/>
      <c r="E65" s="247">
        <v>8000</v>
      </c>
      <c r="F65" s="247"/>
      <c r="G65" s="247"/>
      <c r="H65" s="248" t="s">
        <v>316</v>
      </c>
      <c r="I65" s="245" t="s">
        <v>294</v>
      </c>
      <c r="J65" s="18"/>
      <c r="K65" s="124"/>
      <c r="L65" s="119"/>
      <c r="M65" s="119"/>
    </row>
    <row r="66" spans="1:13" s="10" customFormat="1" ht="27" customHeight="1" hidden="1">
      <c r="A66" s="772" t="s">
        <v>317</v>
      </c>
      <c r="B66" s="772"/>
      <c r="C66" s="249">
        <f>SUM(C67:C67)</f>
        <v>5223.02</v>
      </c>
      <c r="D66" s="249">
        <f>SUM(D67:D67)</f>
        <v>0</v>
      </c>
      <c r="E66" s="249">
        <f>SUM(E67:E67)</f>
        <v>5223.02</v>
      </c>
      <c r="F66" s="236">
        <f>F67</f>
        <v>0</v>
      </c>
      <c r="G66" s="236">
        <f>G67</f>
        <v>0</v>
      </c>
      <c r="H66" s="236"/>
      <c r="I66" s="236"/>
      <c r="J66" s="9"/>
      <c r="K66" s="122"/>
      <c r="L66" s="120"/>
      <c r="M66" s="120"/>
    </row>
    <row r="67" spans="1:11" s="10" customFormat="1" ht="30.75" customHeight="1" hidden="1">
      <c r="A67" s="135">
        <v>1</v>
      </c>
      <c r="B67" s="136" t="s">
        <v>65</v>
      </c>
      <c r="C67" s="137">
        <f>SUM(D67,E67,F67,G67)</f>
        <v>5223.02</v>
      </c>
      <c r="D67" s="137"/>
      <c r="E67" s="137">
        <v>5223.02</v>
      </c>
      <c r="F67" s="138"/>
      <c r="G67" s="138"/>
      <c r="H67" s="250"/>
      <c r="I67" s="141" t="s">
        <v>292</v>
      </c>
      <c r="J67" s="9"/>
      <c r="K67" s="122"/>
    </row>
    <row r="68" spans="1:11" s="64" customFormat="1" ht="18.75" customHeight="1" hidden="1">
      <c r="A68" s="778" t="s">
        <v>56</v>
      </c>
      <c r="B68" s="778"/>
      <c r="C68" s="251">
        <f>SUM(C69:C69)</f>
        <v>23000</v>
      </c>
      <c r="D68" s="251">
        <f>SUM(D69:D69)</f>
        <v>0</v>
      </c>
      <c r="E68" s="251">
        <f>SUM(E69:E69)</f>
        <v>23000</v>
      </c>
      <c r="F68" s="251">
        <f>F69</f>
        <v>0</v>
      </c>
      <c r="G68" s="251">
        <f>G69</f>
        <v>0</v>
      </c>
      <c r="H68" s="251"/>
      <c r="I68" s="252"/>
      <c r="J68" s="63"/>
      <c r="K68" s="125"/>
    </row>
    <row r="69" spans="1:11" s="64" customFormat="1" ht="25.5" customHeight="1" hidden="1">
      <c r="A69" s="253">
        <v>1</v>
      </c>
      <c r="B69" s="254" t="s">
        <v>59</v>
      </c>
      <c r="C69" s="255">
        <f>SUM(D69,E69,F69,G69)</f>
        <v>23000</v>
      </c>
      <c r="D69" s="255"/>
      <c r="E69" s="255">
        <f>50000-10000-15000-2000</f>
        <v>23000</v>
      </c>
      <c r="F69" s="255"/>
      <c r="G69" s="255"/>
      <c r="H69" s="256"/>
      <c r="I69" s="257" t="s">
        <v>55</v>
      </c>
      <c r="J69" s="63"/>
      <c r="K69" s="125"/>
    </row>
    <row r="70" spans="1:11" s="318" customFormat="1" ht="8.25" customHeight="1" hidden="1">
      <c r="A70" s="315"/>
      <c r="B70" s="316"/>
      <c r="C70" s="315"/>
      <c r="D70" s="315"/>
      <c r="E70" s="315"/>
      <c r="F70" s="315"/>
      <c r="G70" s="315"/>
      <c r="H70" s="315"/>
      <c r="I70" s="319"/>
      <c r="J70" s="9"/>
      <c r="K70" s="317"/>
    </row>
    <row r="71" spans="1:11" s="324" customFormat="1" ht="22.5" customHeight="1" hidden="1">
      <c r="A71" s="773" t="s">
        <v>26</v>
      </c>
      <c r="B71" s="773"/>
      <c r="C71" s="320">
        <v>19090</v>
      </c>
      <c r="D71" s="320"/>
      <c r="E71" s="320">
        <v>19090</v>
      </c>
      <c r="F71" s="321"/>
      <c r="G71" s="321"/>
      <c r="H71" s="321"/>
      <c r="I71" s="322"/>
      <c r="J71" s="9"/>
      <c r="K71" s="323"/>
    </row>
    <row r="72" spans="1:11" s="318" customFormat="1" ht="21" customHeight="1">
      <c r="A72" s="767" t="s">
        <v>311</v>
      </c>
      <c r="B72" s="767"/>
      <c r="C72" s="325">
        <v>19090</v>
      </c>
      <c r="D72" s="325"/>
      <c r="E72" s="325">
        <v>19090</v>
      </c>
      <c r="F72" s="315"/>
      <c r="G72" s="315"/>
      <c r="H72" s="315"/>
      <c r="I72" s="319"/>
      <c r="J72" s="9"/>
      <c r="K72" s="317"/>
    </row>
    <row r="73" spans="1:11" s="333" customFormat="1" ht="22.5" customHeight="1">
      <c r="A73" s="326" t="s">
        <v>332</v>
      </c>
      <c r="B73" s="327" t="s">
        <v>700</v>
      </c>
      <c r="C73" s="328">
        <v>19090</v>
      </c>
      <c r="D73" s="328"/>
      <c r="E73" s="328">
        <v>19090</v>
      </c>
      <c r="F73" s="329"/>
      <c r="G73" s="329"/>
      <c r="H73" s="329"/>
      <c r="I73" s="330"/>
      <c r="J73" s="331"/>
      <c r="K73" s="332"/>
    </row>
    <row r="74" spans="1:11" s="338" customFormat="1" ht="26.25" customHeight="1">
      <c r="A74" s="777" t="s">
        <v>318</v>
      </c>
      <c r="B74" s="777"/>
      <c r="C74" s="334">
        <f>C75+C83+C81</f>
        <v>1388854.22</v>
      </c>
      <c r="D74" s="334">
        <f>D75+D83+D81</f>
        <v>0</v>
      </c>
      <c r="E74" s="334">
        <f>E75+E83+E81</f>
        <v>1388854.22</v>
      </c>
      <c r="F74" s="335">
        <f>F75+F83+F81</f>
        <v>0</v>
      </c>
      <c r="G74" s="335">
        <f>G75+G83+G81</f>
        <v>0</v>
      </c>
      <c r="H74" s="335">
        <f>H75</f>
        <v>0</v>
      </c>
      <c r="I74" s="270"/>
      <c r="J74" s="336"/>
      <c r="K74" s="337"/>
    </row>
    <row r="75" spans="1:11" s="338" customFormat="1" ht="22.5" customHeight="1">
      <c r="A75" s="774" t="s">
        <v>319</v>
      </c>
      <c r="B75" s="774"/>
      <c r="C75" s="339">
        <f>SUM(C76,C77,C78,C79)</f>
        <v>1203759</v>
      </c>
      <c r="D75" s="339">
        <f>SUM(D76:D80)</f>
        <v>0</v>
      </c>
      <c r="E75" s="339">
        <f>SUM(E76:E79)</f>
        <v>1203759</v>
      </c>
      <c r="F75" s="340">
        <f>SUM(F76:F80)</f>
        <v>0</v>
      </c>
      <c r="G75" s="340">
        <f>SUM(G76:G80)</f>
        <v>0</v>
      </c>
      <c r="H75" s="340">
        <f>SUM(H76:H80)</f>
        <v>0</v>
      </c>
      <c r="I75" s="271"/>
      <c r="J75" s="336"/>
      <c r="K75" s="337"/>
    </row>
    <row r="76" spans="1:11" s="281" customFormat="1" ht="33.75" customHeight="1">
      <c r="A76" s="275">
        <v>1</v>
      </c>
      <c r="B76" s="341" t="s">
        <v>57</v>
      </c>
      <c r="C76" s="304">
        <f>E76+F76</f>
        <v>186960</v>
      </c>
      <c r="D76" s="342"/>
      <c r="E76" s="304">
        <v>186960</v>
      </c>
      <c r="F76" s="277">
        <v>0</v>
      </c>
      <c r="G76" s="277"/>
      <c r="H76" s="343" t="s">
        <v>613</v>
      </c>
      <c r="I76" s="141"/>
      <c r="J76" s="279"/>
      <c r="K76" s="280">
        <v>102414</v>
      </c>
    </row>
    <row r="77" spans="1:11" s="268" customFormat="1" ht="33.75" customHeight="1">
      <c r="A77" s="270">
        <v>2</v>
      </c>
      <c r="B77" s="271" t="s">
        <v>568</v>
      </c>
      <c r="C77" s="272">
        <v>331151</v>
      </c>
      <c r="D77" s="272"/>
      <c r="E77" s="272">
        <v>331151</v>
      </c>
      <c r="F77" s="272">
        <v>0</v>
      </c>
      <c r="G77" s="272"/>
      <c r="H77" s="343" t="s">
        <v>613</v>
      </c>
      <c r="I77" s="141"/>
      <c r="J77" s="266"/>
      <c r="K77" s="267">
        <v>176323</v>
      </c>
    </row>
    <row r="78" spans="1:11" s="10" customFormat="1" ht="29.25" customHeight="1">
      <c r="A78" s="135">
        <v>3</v>
      </c>
      <c r="B78" s="136" t="s">
        <v>698</v>
      </c>
      <c r="C78" s="138">
        <v>7000</v>
      </c>
      <c r="D78" s="138"/>
      <c r="E78" s="138">
        <v>7000</v>
      </c>
      <c r="F78" s="138"/>
      <c r="G78" s="138"/>
      <c r="H78" s="139"/>
      <c r="I78" s="141"/>
      <c r="J78" s="9"/>
      <c r="K78" s="122"/>
    </row>
    <row r="79" spans="1:11" s="268" customFormat="1" ht="33.75" customHeight="1">
      <c r="A79" s="270">
        <v>4</v>
      </c>
      <c r="B79" s="271" t="s">
        <v>696</v>
      </c>
      <c r="C79" s="272">
        <v>678648</v>
      </c>
      <c r="D79" s="272"/>
      <c r="E79" s="272">
        <v>678648</v>
      </c>
      <c r="F79" s="272"/>
      <c r="G79" s="272"/>
      <c r="H79" s="343" t="s">
        <v>613</v>
      </c>
      <c r="I79" s="141"/>
      <c r="J79" s="266"/>
      <c r="K79" s="267">
        <v>424879.97</v>
      </c>
    </row>
    <row r="80" spans="1:11" s="19" customFormat="1" ht="12.75" customHeight="1" hidden="1" thickBot="1" thickTop="1">
      <c r="A80" s="245">
        <v>28</v>
      </c>
      <c r="B80" s="246" t="s">
        <v>320</v>
      </c>
      <c r="C80" s="247">
        <f>E80</f>
        <v>0</v>
      </c>
      <c r="D80" s="258"/>
      <c r="E80" s="247"/>
      <c r="F80" s="247"/>
      <c r="G80" s="247"/>
      <c r="H80" s="259"/>
      <c r="I80" s="141"/>
      <c r="J80" s="18"/>
      <c r="K80" s="124"/>
    </row>
    <row r="81" spans="1:11" s="21" customFormat="1" ht="12.75" customHeight="1" hidden="1" thickBot="1">
      <c r="A81" s="770" t="s">
        <v>321</v>
      </c>
      <c r="B81" s="770"/>
      <c r="C81" s="239">
        <f>C82</f>
        <v>0</v>
      </c>
      <c r="D81" s="239">
        <f>D82</f>
        <v>0</v>
      </c>
      <c r="E81" s="239">
        <f>E82</f>
        <v>0</v>
      </c>
      <c r="F81" s="239">
        <f>F82</f>
        <v>0</v>
      </c>
      <c r="G81" s="239">
        <f>G82</f>
        <v>0</v>
      </c>
      <c r="H81" s="239"/>
      <c r="I81" s="136"/>
      <c r="J81" s="20"/>
      <c r="K81" s="126"/>
    </row>
    <row r="82" spans="1:11" s="21" customFormat="1" ht="12.75" customHeight="1" hidden="1" thickBot="1" thickTop="1">
      <c r="A82" s="260">
        <v>29</v>
      </c>
      <c r="B82" s="136" t="s">
        <v>322</v>
      </c>
      <c r="C82" s="138">
        <f>SUM(D82,E82,F82,G82,I82)</f>
        <v>0</v>
      </c>
      <c r="D82" s="261"/>
      <c r="E82" s="261"/>
      <c r="F82" s="261"/>
      <c r="G82" s="140"/>
      <c r="H82" s="248" t="s">
        <v>293</v>
      </c>
      <c r="I82" s="237" t="s">
        <v>323</v>
      </c>
      <c r="J82" s="20"/>
      <c r="K82" s="126"/>
    </row>
    <row r="83" spans="1:11" s="21" customFormat="1" ht="23.25" customHeight="1">
      <c r="A83" s="770" t="s">
        <v>324</v>
      </c>
      <c r="B83" s="770"/>
      <c r="C83" s="344">
        <f aca="true" t="shared" si="4" ref="C83:H83">SUM(C84:C89)</f>
        <v>185095.22</v>
      </c>
      <c r="D83" s="344">
        <f t="shared" si="4"/>
        <v>0</v>
      </c>
      <c r="E83" s="344">
        <f t="shared" si="4"/>
        <v>185095.22</v>
      </c>
      <c r="F83" s="239">
        <f t="shared" si="4"/>
        <v>0</v>
      </c>
      <c r="G83" s="239">
        <f t="shared" si="4"/>
        <v>0</v>
      </c>
      <c r="H83" s="239">
        <f t="shared" si="4"/>
        <v>0</v>
      </c>
      <c r="I83" s="136"/>
      <c r="J83" s="20"/>
      <c r="K83" s="126"/>
    </row>
    <row r="84" spans="1:11" s="21" customFormat="1" ht="29.25" customHeight="1">
      <c r="A84" s="260">
        <v>1</v>
      </c>
      <c r="B84" s="136" t="s">
        <v>29</v>
      </c>
      <c r="C84" s="138">
        <v>3500</v>
      </c>
      <c r="D84" s="262"/>
      <c r="E84" s="261">
        <v>3500</v>
      </c>
      <c r="F84" s="262"/>
      <c r="G84" s="140"/>
      <c r="H84" s="140"/>
      <c r="I84" s="136"/>
      <c r="J84" s="20"/>
      <c r="K84" s="126"/>
    </row>
    <row r="85" spans="1:11" s="268" customFormat="1" ht="36.75" customHeight="1">
      <c r="A85" s="270">
        <v>2</v>
      </c>
      <c r="B85" s="271" t="s">
        <v>624</v>
      </c>
      <c r="C85" s="272">
        <f>SUM(D85,E85,F85,G85,I85)</f>
        <v>90000</v>
      </c>
      <c r="D85" s="272"/>
      <c r="E85" s="272">
        <v>90000</v>
      </c>
      <c r="F85" s="272"/>
      <c r="G85" s="272"/>
      <c r="H85" s="343" t="s">
        <v>613</v>
      </c>
      <c r="I85" s="136"/>
      <c r="J85" s="266"/>
      <c r="K85" s="267">
        <v>43916</v>
      </c>
    </row>
    <row r="86" spans="1:11" s="268" customFormat="1" ht="27.75" customHeight="1">
      <c r="A86" s="270">
        <v>3</v>
      </c>
      <c r="B86" s="271" t="s">
        <v>643</v>
      </c>
      <c r="C86" s="272">
        <v>80000</v>
      </c>
      <c r="D86" s="272"/>
      <c r="E86" s="272">
        <v>80000</v>
      </c>
      <c r="F86" s="272"/>
      <c r="G86" s="272"/>
      <c r="H86" s="343"/>
      <c r="I86" s="136"/>
      <c r="J86" s="266"/>
      <c r="K86" s="267"/>
    </row>
    <row r="87" spans="1:10" s="267" customFormat="1" ht="22.5" customHeight="1">
      <c r="A87" s="345" t="s">
        <v>73</v>
      </c>
      <c r="B87" s="346" t="s">
        <v>28</v>
      </c>
      <c r="C87" s="347">
        <v>6853.39</v>
      </c>
      <c r="D87" s="347"/>
      <c r="E87" s="347">
        <v>6853.39</v>
      </c>
      <c r="F87" s="347"/>
      <c r="G87" s="347"/>
      <c r="H87" s="348"/>
      <c r="I87" s="142"/>
      <c r="J87" s="349"/>
    </row>
    <row r="88" spans="1:10" s="267" customFormat="1" ht="28.5" customHeight="1">
      <c r="A88" s="345" t="s">
        <v>74</v>
      </c>
      <c r="B88" s="346" t="s">
        <v>697</v>
      </c>
      <c r="C88" s="347">
        <v>1500</v>
      </c>
      <c r="D88" s="347"/>
      <c r="E88" s="347">
        <v>1500</v>
      </c>
      <c r="F88" s="347"/>
      <c r="G88" s="347"/>
      <c r="H88" s="348"/>
      <c r="I88" s="142"/>
      <c r="J88" s="349"/>
    </row>
    <row r="89" spans="1:11" s="10" customFormat="1" ht="27.75" customHeight="1">
      <c r="A89" s="135">
        <v>6</v>
      </c>
      <c r="B89" s="136" t="s">
        <v>27</v>
      </c>
      <c r="C89" s="137">
        <f>SUM(D89,E89,F89,G89,I89)</f>
        <v>3241.83</v>
      </c>
      <c r="D89" s="137"/>
      <c r="E89" s="137">
        <v>3241.83</v>
      </c>
      <c r="F89" s="138"/>
      <c r="G89" s="138"/>
      <c r="H89" s="139"/>
      <c r="I89" s="136"/>
      <c r="J89" s="9"/>
      <c r="K89" s="122"/>
    </row>
    <row r="90" spans="1:11" s="10" customFormat="1" ht="23.25" customHeight="1">
      <c r="A90" s="771" t="s">
        <v>325</v>
      </c>
      <c r="B90" s="771"/>
      <c r="C90" s="235">
        <v>10000</v>
      </c>
      <c r="D90" s="235">
        <f>D91+D93</f>
        <v>0</v>
      </c>
      <c r="E90" s="235">
        <v>10000</v>
      </c>
      <c r="F90" s="235">
        <f>F91+F93</f>
        <v>0</v>
      </c>
      <c r="G90" s="235">
        <f>G91+G93</f>
        <v>0</v>
      </c>
      <c r="H90" s="235"/>
      <c r="I90" s="136"/>
      <c r="J90" s="9"/>
      <c r="K90" s="122"/>
    </row>
    <row r="91" spans="1:11" s="10" customFormat="1" ht="23.25" customHeight="1">
      <c r="A91" s="772" t="s">
        <v>326</v>
      </c>
      <c r="B91" s="772"/>
      <c r="C91" s="236">
        <v>10000</v>
      </c>
      <c r="D91" s="236">
        <f>D92</f>
        <v>0</v>
      </c>
      <c r="E91" s="236">
        <v>10000</v>
      </c>
      <c r="F91" s="236">
        <f>F92</f>
        <v>0</v>
      </c>
      <c r="G91" s="236">
        <f>G92</f>
        <v>0</v>
      </c>
      <c r="H91" s="236"/>
      <c r="I91" s="236"/>
      <c r="J91" s="9"/>
      <c r="K91" s="122"/>
    </row>
    <row r="92" spans="1:11" s="10" customFormat="1" ht="22.5" customHeight="1">
      <c r="A92" s="135">
        <v>1</v>
      </c>
      <c r="B92" s="350" t="s">
        <v>694</v>
      </c>
      <c r="C92" s="138">
        <v>4000</v>
      </c>
      <c r="D92" s="138"/>
      <c r="E92" s="138">
        <v>40000</v>
      </c>
      <c r="F92" s="138"/>
      <c r="G92" s="138"/>
      <c r="H92" s="248"/>
      <c r="I92" s="351"/>
      <c r="J92" s="9"/>
      <c r="K92" s="122"/>
    </row>
    <row r="93" spans="1:11" s="10" customFormat="1" ht="22.5" customHeight="1">
      <c r="A93" s="135">
        <v>1</v>
      </c>
      <c r="B93" s="350" t="s">
        <v>695</v>
      </c>
      <c r="C93" s="138">
        <v>6000</v>
      </c>
      <c r="D93" s="138"/>
      <c r="E93" s="138">
        <v>6000</v>
      </c>
      <c r="F93" s="138"/>
      <c r="G93" s="138"/>
      <c r="H93" s="248"/>
      <c r="I93" s="351"/>
      <c r="J93" s="9"/>
      <c r="K93" s="122"/>
    </row>
    <row r="94" spans="1:11" s="10" customFormat="1" ht="22.5" customHeight="1">
      <c r="A94" s="263"/>
      <c r="B94" s="234" t="s">
        <v>327</v>
      </c>
      <c r="C94" s="243">
        <f>SUM(C10,C20,C26,C31,C40,C71,C74,C90)</f>
        <v>4458568.22</v>
      </c>
      <c r="D94" s="243">
        <f>SUM(D10,D20,D26,D31,D40,D71,D74,D90)</f>
        <v>0</v>
      </c>
      <c r="E94" s="243">
        <f>SUM(E10,E20,E26,E31,E40,E71,E74,E90)</f>
        <v>4170568.2199999997</v>
      </c>
      <c r="F94" s="243">
        <f>SUM(F10,F20,F26,F31,F40,F71,F74,F90)</f>
        <v>0</v>
      </c>
      <c r="G94" s="243">
        <f>SUM(G10,G20,G26,G31,G40,G71,G74,G90)</f>
        <v>288000</v>
      </c>
      <c r="H94" s="235">
        <f>H10+H26+H60+H63+H74+H43+H48+H90</f>
        <v>0</v>
      </c>
      <c r="I94" s="235"/>
      <c r="J94" s="9"/>
      <c r="K94" s="122"/>
    </row>
    <row r="95" spans="1:11" s="353" customFormat="1" ht="14.25" customHeight="1">
      <c r="A95" s="352"/>
      <c r="B95" s="318"/>
      <c r="F95" s="354"/>
      <c r="G95" s="354"/>
      <c r="H95" s="318"/>
      <c r="I95" s="355"/>
      <c r="K95" s="356"/>
    </row>
    <row r="96" spans="3:11" s="357" customFormat="1" ht="18.75" customHeight="1">
      <c r="C96" s="358"/>
      <c r="F96" s="358"/>
      <c r="G96" s="359"/>
      <c r="H96" s="360"/>
      <c r="K96" s="361"/>
    </row>
    <row r="97" spans="3:5" ht="18.75" customHeight="1">
      <c r="C97" s="24"/>
      <c r="D97" s="752"/>
      <c r="E97" s="752"/>
    </row>
    <row r="98" spans="3:5" ht="18.75" customHeight="1">
      <c r="C98" s="5"/>
      <c r="D98" s="25"/>
      <c r="E98" s="25"/>
    </row>
  </sheetData>
  <sheetProtection/>
  <mergeCells count="69">
    <mergeCell ref="H36:H38"/>
    <mergeCell ref="H1:J1"/>
    <mergeCell ref="A34:A38"/>
    <mergeCell ref="B34:B38"/>
    <mergeCell ref="C34:C38"/>
    <mergeCell ref="D34:G34"/>
    <mergeCell ref="I34:I38"/>
    <mergeCell ref="D35:D38"/>
    <mergeCell ref="E35:G35"/>
    <mergeCell ref="E36:E38"/>
    <mergeCell ref="A68:B68"/>
    <mergeCell ref="A63:B63"/>
    <mergeCell ref="A64:B64"/>
    <mergeCell ref="A66:B66"/>
    <mergeCell ref="H54:H56"/>
    <mergeCell ref="I50:I59"/>
    <mergeCell ref="A32:B32"/>
    <mergeCell ref="A74:B74"/>
    <mergeCell ref="A52:A56"/>
    <mergeCell ref="B52:B56"/>
    <mergeCell ref="C52:C56"/>
    <mergeCell ref="D52:G52"/>
    <mergeCell ref="D53:D56"/>
    <mergeCell ref="E53:G53"/>
    <mergeCell ref="A24:B24"/>
    <mergeCell ref="A91:B91"/>
    <mergeCell ref="A71:B71"/>
    <mergeCell ref="A72:B72"/>
    <mergeCell ref="A75:B75"/>
    <mergeCell ref="A81:B81"/>
    <mergeCell ref="A83:B83"/>
    <mergeCell ref="A90:B90"/>
    <mergeCell ref="A60:B60"/>
    <mergeCell ref="A61:B61"/>
    <mergeCell ref="A40:B40"/>
    <mergeCell ref="A26:B26"/>
    <mergeCell ref="A27:B27"/>
    <mergeCell ref="A49:B49"/>
    <mergeCell ref="A43:B43"/>
    <mergeCell ref="A41:B41"/>
    <mergeCell ref="A44:B44"/>
    <mergeCell ref="A46:B46"/>
    <mergeCell ref="A48:B48"/>
    <mergeCell ref="I12:I15"/>
    <mergeCell ref="A17:B17"/>
    <mergeCell ref="I18:I19"/>
    <mergeCell ref="A23:B23"/>
    <mergeCell ref="A20:B20"/>
    <mergeCell ref="A21:B21"/>
    <mergeCell ref="H6:H8"/>
    <mergeCell ref="A10:B10"/>
    <mergeCell ref="A11:B11"/>
    <mergeCell ref="A2:I2"/>
    <mergeCell ref="A4:A8"/>
    <mergeCell ref="B4:B8"/>
    <mergeCell ref="C4:C8"/>
    <mergeCell ref="D4:G4"/>
    <mergeCell ref="I4:I8"/>
    <mergeCell ref="D5:D8"/>
    <mergeCell ref="D97:E97"/>
    <mergeCell ref="E5:G5"/>
    <mergeCell ref="E6:E8"/>
    <mergeCell ref="F6:F8"/>
    <mergeCell ref="G6:G8"/>
    <mergeCell ref="E54:E56"/>
    <mergeCell ref="F54:F56"/>
    <mergeCell ref="G54:G56"/>
    <mergeCell ref="G36:G38"/>
    <mergeCell ref="F36:F38"/>
  </mergeCells>
  <printOptions horizontalCentered="1"/>
  <pageMargins left="0.15748031496062992" right="0.15748031496062992" top="0.34" bottom="0.66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5"/>
  <sheetViews>
    <sheetView zoomScale="80" zoomScaleNormal="80" zoomScalePageLayoutView="0" workbookViewId="0" topLeftCell="A1">
      <selection activeCell="I1" sqref="I1"/>
    </sheetView>
  </sheetViews>
  <sheetFormatPr defaultColWidth="8.75390625" defaultRowHeight="12.75"/>
  <cols>
    <col min="1" max="1" width="5.875" style="66" customWidth="1"/>
    <col min="2" max="2" width="64.25390625" style="74" customWidth="1"/>
    <col min="3" max="3" width="10.625" style="75" hidden="1" customWidth="1"/>
    <col min="4" max="4" width="10.875" style="76" customWidth="1"/>
    <col min="5" max="5" width="9.625" style="76" customWidth="1"/>
    <col min="6" max="6" width="26.375" style="76" customWidth="1"/>
    <col min="7" max="7" width="17.25390625" style="76" customWidth="1"/>
    <col min="8" max="8" width="14.875" style="76" customWidth="1"/>
    <col min="9" max="9" width="18.125" style="76" customWidth="1"/>
    <col min="10" max="10" width="8.75390625" style="65" customWidth="1"/>
    <col min="11" max="11" width="12.25390625" style="65" customWidth="1"/>
    <col min="12" max="12" width="12.375" style="65" customWidth="1"/>
    <col min="13" max="14" width="8.75390625" style="65" customWidth="1"/>
    <col min="15" max="15" width="10.25390625" style="65" customWidth="1"/>
    <col min="16" max="16384" width="8.75390625" style="65" customWidth="1"/>
  </cols>
  <sheetData>
    <row r="1" spans="1:9" s="67" customFormat="1" ht="39" customHeight="1">
      <c r="A1" s="66"/>
      <c r="B1" s="708"/>
      <c r="C1" s="708"/>
      <c r="D1" s="708"/>
      <c r="E1" s="708"/>
      <c r="F1" s="708"/>
      <c r="G1" s="714"/>
      <c r="H1" s="714"/>
      <c r="I1" s="713" t="s">
        <v>798</v>
      </c>
    </row>
    <row r="2" spans="1:9" s="67" customFormat="1" ht="23.25" customHeight="1">
      <c r="A2" s="785" t="s">
        <v>628</v>
      </c>
      <c r="B2" s="785"/>
      <c r="C2" s="785"/>
      <c r="D2" s="785"/>
      <c r="E2" s="785"/>
      <c r="F2" s="785"/>
      <c r="G2" s="785"/>
      <c r="H2" s="785"/>
      <c r="I2" s="785"/>
    </row>
    <row r="3" spans="1:9" s="67" customFormat="1" ht="27.75" customHeight="1" thickBot="1">
      <c r="A3" s="68"/>
      <c r="B3" s="68"/>
      <c r="C3" s="68"/>
      <c r="D3" s="68"/>
      <c r="E3" s="68"/>
      <c r="F3" s="68"/>
      <c r="G3" s="68"/>
      <c r="H3" s="68"/>
      <c r="I3" s="68"/>
    </row>
    <row r="4" spans="1:9" s="67" customFormat="1" ht="21" customHeight="1" thickBot="1">
      <c r="A4" s="786" t="s">
        <v>569</v>
      </c>
      <c r="B4" s="788" t="s">
        <v>570</v>
      </c>
      <c r="C4" s="790" t="s">
        <v>571</v>
      </c>
      <c r="D4" s="790" t="s">
        <v>572</v>
      </c>
      <c r="E4" s="790" t="s">
        <v>573</v>
      </c>
      <c r="F4" s="792" t="s">
        <v>574</v>
      </c>
      <c r="G4" s="793"/>
      <c r="H4" s="794"/>
      <c r="I4" s="795" t="s">
        <v>649</v>
      </c>
    </row>
    <row r="5" spans="1:9" s="67" customFormat="1" ht="14.25" customHeight="1" thickBot="1">
      <c r="A5" s="787"/>
      <c r="B5" s="789"/>
      <c r="C5" s="791"/>
      <c r="D5" s="791"/>
      <c r="E5" s="791"/>
      <c r="F5" s="797" t="s">
        <v>575</v>
      </c>
      <c r="G5" s="798" t="s">
        <v>576</v>
      </c>
      <c r="H5" s="799" t="s">
        <v>577</v>
      </c>
      <c r="I5" s="796"/>
    </row>
    <row r="6" spans="1:9" s="69" customFormat="1" ht="12.75" customHeight="1" thickBot="1">
      <c r="A6" s="787"/>
      <c r="B6" s="789"/>
      <c r="C6" s="791"/>
      <c r="D6" s="791"/>
      <c r="E6" s="791"/>
      <c r="F6" s="789"/>
      <c r="G6" s="791"/>
      <c r="H6" s="800"/>
      <c r="I6" s="796"/>
    </row>
    <row r="7" spans="1:9" s="148" customFormat="1" ht="24" customHeight="1" thickBot="1">
      <c r="A7" s="97">
        <v>1</v>
      </c>
      <c r="B7" s="77">
        <v>2</v>
      </c>
      <c r="C7" s="78">
        <v>3</v>
      </c>
      <c r="D7" s="116">
        <v>4</v>
      </c>
      <c r="E7" s="78">
        <v>5</v>
      </c>
      <c r="F7" s="77">
        <v>6</v>
      </c>
      <c r="G7" s="81">
        <v>7</v>
      </c>
      <c r="H7" s="82">
        <v>8</v>
      </c>
      <c r="I7" s="98">
        <v>9</v>
      </c>
    </row>
    <row r="8" spans="1:9" s="70" customFormat="1" ht="21.75" customHeight="1" hidden="1" thickBot="1">
      <c r="A8" s="143"/>
      <c r="B8" s="144" t="s">
        <v>578</v>
      </c>
      <c r="C8" s="145" t="s">
        <v>579</v>
      </c>
      <c r="D8" s="145" t="s">
        <v>579</v>
      </c>
      <c r="E8" s="145"/>
      <c r="F8" s="146" t="s">
        <v>579</v>
      </c>
      <c r="G8" s="147">
        <f>SUM(G14,G19,G24,G29,G34)</f>
        <v>2507027.71</v>
      </c>
      <c r="H8" s="147">
        <f>SUM(H14,H19,H24,H29,H34)</f>
        <v>839007.71</v>
      </c>
      <c r="I8" s="147">
        <f>SUM(I14,I19,I24,I29,I34)</f>
        <v>1668020</v>
      </c>
    </row>
    <row r="9" spans="1:9" s="70" customFormat="1" ht="29.25" customHeight="1" hidden="1" thickBot="1">
      <c r="A9" s="99" t="s">
        <v>332</v>
      </c>
      <c r="B9" s="83" t="s">
        <v>588</v>
      </c>
      <c r="C9" s="79"/>
      <c r="D9" s="113" t="s">
        <v>580</v>
      </c>
      <c r="E9" s="801" t="s">
        <v>581</v>
      </c>
      <c r="F9" s="85" t="s">
        <v>582</v>
      </c>
      <c r="G9" s="86">
        <f>SUM(G10:G13)</f>
        <v>3900640</v>
      </c>
      <c r="H9" s="87">
        <f>SUM(H10:H13)</f>
        <v>640</v>
      </c>
      <c r="I9" s="100">
        <f>SUM(I10:I13)</f>
        <v>3300000</v>
      </c>
    </row>
    <row r="10" spans="1:9" s="70" customFormat="1" ht="20.25" customHeight="1" hidden="1" thickBot="1">
      <c r="A10" s="101"/>
      <c r="B10" s="84" t="s">
        <v>589</v>
      </c>
      <c r="C10" s="79"/>
      <c r="D10" s="114"/>
      <c r="E10" s="801"/>
      <c r="F10" s="88" t="s">
        <v>583</v>
      </c>
      <c r="G10" s="89">
        <v>722728</v>
      </c>
      <c r="H10" s="90">
        <v>640</v>
      </c>
      <c r="I10" s="102">
        <v>122088</v>
      </c>
    </row>
    <row r="11" spans="1:9" s="70" customFormat="1" ht="33" customHeight="1" hidden="1" thickBot="1">
      <c r="A11" s="101"/>
      <c r="B11" s="84" t="s">
        <v>590</v>
      </c>
      <c r="C11" s="79"/>
      <c r="D11" s="114"/>
      <c r="E11" s="801"/>
      <c r="F11" s="91" t="s">
        <v>584</v>
      </c>
      <c r="G11" s="92"/>
      <c r="H11" s="93"/>
      <c r="I11" s="103"/>
    </row>
    <row r="12" spans="1:9" s="70" customFormat="1" ht="33" customHeight="1" hidden="1" thickBot="1">
      <c r="A12" s="101"/>
      <c r="B12" s="802" t="s">
        <v>612</v>
      </c>
      <c r="C12" s="79"/>
      <c r="D12" s="114"/>
      <c r="E12" s="801"/>
      <c r="F12" s="88" t="s">
        <v>585</v>
      </c>
      <c r="G12" s="89">
        <v>1233000</v>
      </c>
      <c r="H12" s="90"/>
      <c r="I12" s="102">
        <v>1233000</v>
      </c>
    </row>
    <row r="13" spans="1:9" s="148" customFormat="1" ht="31.5" customHeight="1" thickBot="1">
      <c r="A13" s="104"/>
      <c r="B13" s="803"/>
      <c r="C13" s="80"/>
      <c r="D13" s="115"/>
      <c r="E13" s="801"/>
      <c r="F13" s="94" t="s">
        <v>586</v>
      </c>
      <c r="G13" s="95">
        <v>1944912</v>
      </c>
      <c r="H13" s="96"/>
      <c r="I13" s="105">
        <v>1944912</v>
      </c>
    </row>
    <row r="14" spans="1:9" s="148" customFormat="1" ht="29.25" customHeight="1" thickBot="1">
      <c r="A14" s="149" t="s">
        <v>335</v>
      </c>
      <c r="B14" s="150" t="s">
        <v>605</v>
      </c>
      <c r="C14" s="151"/>
      <c r="D14" s="152" t="s">
        <v>609</v>
      </c>
      <c r="E14" s="804" t="s">
        <v>581</v>
      </c>
      <c r="F14" s="153" t="s">
        <v>582</v>
      </c>
      <c r="G14" s="154">
        <v>436000</v>
      </c>
      <c r="H14" s="154">
        <v>54709</v>
      </c>
      <c r="I14" s="155">
        <v>381291</v>
      </c>
    </row>
    <row r="15" spans="1:9" s="148" customFormat="1" ht="21" customHeight="1" thickBot="1">
      <c r="A15" s="156"/>
      <c r="B15" s="157" t="s">
        <v>606</v>
      </c>
      <c r="C15" s="151"/>
      <c r="D15" s="158"/>
      <c r="E15" s="804"/>
      <c r="F15" s="159" t="s">
        <v>583</v>
      </c>
      <c r="G15" s="160">
        <f>SUM(G14-G18)</f>
        <v>150139.14</v>
      </c>
      <c r="H15" s="161">
        <v>54709</v>
      </c>
      <c r="I15" s="162">
        <f>SUM(I14-I18)</f>
        <v>95430.14000000001</v>
      </c>
    </row>
    <row r="16" spans="1:9" s="148" customFormat="1" ht="19.5" customHeight="1" thickBot="1">
      <c r="A16" s="156"/>
      <c r="B16" s="157" t="s">
        <v>607</v>
      </c>
      <c r="C16" s="151"/>
      <c r="D16" s="158"/>
      <c r="E16" s="804"/>
      <c r="F16" s="159" t="s">
        <v>584</v>
      </c>
      <c r="G16" s="160"/>
      <c r="H16" s="161"/>
      <c r="I16" s="162"/>
    </row>
    <row r="17" spans="1:9" s="148" customFormat="1" ht="19.5" customHeight="1" thickBot="1">
      <c r="A17" s="156"/>
      <c r="B17" s="805" t="s">
        <v>608</v>
      </c>
      <c r="C17" s="151"/>
      <c r="D17" s="158"/>
      <c r="E17" s="804"/>
      <c r="F17" s="159" t="s">
        <v>585</v>
      </c>
      <c r="G17" s="160"/>
      <c r="H17" s="161"/>
      <c r="I17" s="162"/>
    </row>
    <row r="18" spans="1:9" s="148" customFormat="1" ht="31.5" customHeight="1" thickBot="1">
      <c r="A18" s="163"/>
      <c r="B18" s="805"/>
      <c r="C18" s="164"/>
      <c r="D18" s="165"/>
      <c r="E18" s="804"/>
      <c r="F18" s="166" t="s">
        <v>586</v>
      </c>
      <c r="G18" s="167">
        <v>285860.86</v>
      </c>
      <c r="H18" s="168">
        <v>0</v>
      </c>
      <c r="I18" s="169">
        <v>285860.86</v>
      </c>
    </row>
    <row r="19" spans="1:9" s="148" customFormat="1" ht="29.25" customHeight="1" thickBot="1">
      <c r="A19" s="149" t="s">
        <v>337</v>
      </c>
      <c r="B19" s="150" t="s">
        <v>605</v>
      </c>
      <c r="C19" s="151"/>
      <c r="D19" s="152" t="s">
        <v>611</v>
      </c>
      <c r="E19" s="804" t="s">
        <v>581</v>
      </c>
      <c r="F19" s="153" t="s">
        <v>582</v>
      </c>
      <c r="G19" s="154">
        <f>SUM(G20:G23)</f>
        <v>998173</v>
      </c>
      <c r="H19" s="154">
        <f>SUM(H20:H23)</f>
        <v>319525</v>
      </c>
      <c r="I19" s="155">
        <f>SUM(I20:I23)</f>
        <v>678648</v>
      </c>
    </row>
    <row r="20" spans="1:9" s="148" customFormat="1" ht="21" customHeight="1" thickBot="1">
      <c r="A20" s="156"/>
      <c r="B20" s="157" t="s">
        <v>606</v>
      </c>
      <c r="C20" s="151"/>
      <c r="D20" s="158"/>
      <c r="E20" s="804"/>
      <c r="F20" s="159" t="s">
        <v>583</v>
      </c>
      <c r="G20" s="160">
        <v>573293.03</v>
      </c>
      <c r="H20" s="161">
        <v>319525</v>
      </c>
      <c r="I20" s="162">
        <v>253768.03</v>
      </c>
    </row>
    <row r="21" spans="1:11" s="148" customFormat="1" ht="21.75" customHeight="1" thickBot="1">
      <c r="A21" s="156"/>
      <c r="B21" s="157" t="s">
        <v>607</v>
      </c>
      <c r="C21" s="151"/>
      <c r="D21" s="158"/>
      <c r="E21" s="804"/>
      <c r="F21" s="159" t="s">
        <v>584</v>
      </c>
      <c r="G21" s="160"/>
      <c r="H21" s="161"/>
      <c r="I21" s="162"/>
      <c r="K21" s="170">
        <f>SUM(I19,I24,I29)</f>
        <v>1196729</v>
      </c>
    </row>
    <row r="22" spans="1:9" s="148" customFormat="1" ht="21.75" customHeight="1" thickBot="1">
      <c r="A22" s="156"/>
      <c r="B22" s="805" t="s">
        <v>610</v>
      </c>
      <c r="C22" s="151"/>
      <c r="D22" s="158"/>
      <c r="E22" s="804"/>
      <c r="F22" s="159" t="s">
        <v>585</v>
      </c>
      <c r="G22" s="160"/>
      <c r="H22" s="161"/>
      <c r="I22" s="162"/>
    </row>
    <row r="23" spans="1:9" s="148" customFormat="1" ht="24.75" customHeight="1" thickBot="1">
      <c r="A23" s="163"/>
      <c r="B23" s="805"/>
      <c r="C23" s="164"/>
      <c r="D23" s="165"/>
      <c r="E23" s="804"/>
      <c r="F23" s="166" t="s">
        <v>586</v>
      </c>
      <c r="G23" s="167">
        <v>424879.97</v>
      </c>
      <c r="H23" s="168">
        <v>0</v>
      </c>
      <c r="I23" s="169">
        <v>424879.97</v>
      </c>
    </row>
    <row r="24" spans="1:9" s="148" customFormat="1" ht="29.25" customHeight="1" thickBot="1">
      <c r="A24" s="171" t="s">
        <v>340</v>
      </c>
      <c r="B24" s="172" t="s">
        <v>588</v>
      </c>
      <c r="C24" s="173"/>
      <c r="D24" s="152" t="s">
        <v>587</v>
      </c>
      <c r="E24" s="804" t="s">
        <v>581</v>
      </c>
      <c r="F24" s="174" t="s">
        <v>582</v>
      </c>
      <c r="G24" s="175">
        <f>SUM(G25:G28)</f>
        <v>335612.70999999996</v>
      </c>
      <c r="H24" s="176">
        <f>SUM(H25:H28)</f>
        <v>148652.71</v>
      </c>
      <c r="I24" s="177">
        <f>SUM(I25+I26+I27+I28)</f>
        <v>186960</v>
      </c>
    </row>
    <row r="25" spans="1:9" s="148" customFormat="1" ht="20.25" customHeight="1" thickBot="1">
      <c r="A25" s="156"/>
      <c r="B25" s="157" t="s">
        <v>589</v>
      </c>
      <c r="C25" s="151"/>
      <c r="D25" s="158"/>
      <c r="E25" s="804"/>
      <c r="F25" s="178" t="s">
        <v>583</v>
      </c>
      <c r="G25" s="179">
        <v>145041.71</v>
      </c>
      <c r="H25" s="180">
        <v>60495.71</v>
      </c>
      <c r="I25" s="181">
        <v>84546</v>
      </c>
    </row>
    <row r="26" spans="1:9" s="148" customFormat="1" ht="20.25" customHeight="1" thickBot="1">
      <c r="A26" s="156"/>
      <c r="B26" s="157" t="s">
        <v>30</v>
      </c>
      <c r="C26" s="151"/>
      <c r="D26" s="158"/>
      <c r="E26" s="804"/>
      <c r="F26" s="182" t="s">
        <v>584</v>
      </c>
      <c r="G26" s="183"/>
      <c r="H26" s="184"/>
      <c r="I26" s="185"/>
    </row>
    <row r="27" spans="1:9" s="148" customFormat="1" ht="20.25" customHeight="1" thickBot="1">
      <c r="A27" s="156"/>
      <c r="B27" s="805" t="s">
        <v>602</v>
      </c>
      <c r="C27" s="151"/>
      <c r="D27" s="158"/>
      <c r="E27" s="804"/>
      <c r="F27" s="178" t="s">
        <v>585</v>
      </c>
      <c r="G27" s="179"/>
      <c r="H27" s="180"/>
      <c r="I27" s="181"/>
    </row>
    <row r="28" spans="1:9" s="148" customFormat="1" ht="24.75" customHeight="1" thickBot="1">
      <c r="A28" s="163"/>
      <c r="B28" s="805"/>
      <c r="C28" s="164"/>
      <c r="D28" s="165"/>
      <c r="E28" s="804"/>
      <c r="F28" s="186" t="s">
        <v>586</v>
      </c>
      <c r="G28" s="187">
        <v>190571</v>
      </c>
      <c r="H28" s="188">
        <v>88157</v>
      </c>
      <c r="I28" s="189">
        <v>102414</v>
      </c>
    </row>
    <row r="29" spans="1:9" s="148" customFormat="1" ht="29.25" customHeight="1" thickBot="1">
      <c r="A29" s="171" t="s">
        <v>343</v>
      </c>
      <c r="B29" s="172" t="s">
        <v>588</v>
      </c>
      <c r="C29" s="173"/>
      <c r="D29" s="152" t="s">
        <v>587</v>
      </c>
      <c r="E29" s="804" t="s">
        <v>581</v>
      </c>
      <c r="F29" s="174" t="s">
        <v>582</v>
      </c>
      <c r="G29" s="175">
        <f>SUM(G30:G33)</f>
        <v>592242</v>
      </c>
      <c r="H29" s="176">
        <f>SUM(H30:H33)</f>
        <v>261121</v>
      </c>
      <c r="I29" s="177">
        <f>SUM(I30:I33)</f>
        <v>331121</v>
      </c>
    </row>
    <row r="30" spans="1:9" s="148" customFormat="1" ht="20.25" customHeight="1" thickBot="1">
      <c r="A30" s="156"/>
      <c r="B30" s="157" t="s">
        <v>589</v>
      </c>
      <c r="C30" s="151"/>
      <c r="D30" s="158"/>
      <c r="E30" s="804"/>
      <c r="F30" s="178" t="s">
        <v>583</v>
      </c>
      <c r="G30" s="179">
        <v>298370</v>
      </c>
      <c r="H30" s="180">
        <v>143572</v>
      </c>
      <c r="I30" s="181">
        <v>154798</v>
      </c>
    </row>
    <row r="31" spans="1:9" s="148" customFormat="1" ht="21.75" customHeight="1" thickBot="1">
      <c r="A31" s="156"/>
      <c r="B31" s="157" t="s">
        <v>30</v>
      </c>
      <c r="C31" s="151"/>
      <c r="D31" s="158"/>
      <c r="E31" s="804"/>
      <c r="F31" s="190" t="s">
        <v>584</v>
      </c>
      <c r="G31" s="191"/>
      <c r="H31" s="192"/>
      <c r="I31" s="193"/>
    </row>
    <row r="32" spans="1:9" s="148" customFormat="1" ht="21.75" customHeight="1" thickBot="1">
      <c r="A32" s="156"/>
      <c r="B32" s="805" t="s">
        <v>603</v>
      </c>
      <c r="C32" s="151"/>
      <c r="D32" s="158"/>
      <c r="E32" s="804"/>
      <c r="F32" s="178" t="s">
        <v>585</v>
      </c>
      <c r="G32" s="179"/>
      <c r="H32" s="180"/>
      <c r="I32" s="181"/>
    </row>
    <row r="33" spans="1:9" s="148" customFormat="1" ht="23.25" customHeight="1" thickBot="1">
      <c r="A33" s="163"/>
      <c r="B33" s="805"/>
      <c r="C33" s="164"/>
      <c r="D33" s="165"/>
      <c r="E33" s="804"/>
      <c r="F33" s="186" t="s">
        <v>586</v>
      </c>
      <c r="G33" s="187">
        <v>293872</v>
      </c>
      <c r="H33" s="188">
        <v>117549</v>
      </c>
      <c r="I33" s="189">
        <v>176323</v>
      </c>
    </row>
    <row r="34" spans="1:9" s="148" customFormat="1" ht="29.25" customHeight="1" thickBot="1">
      <c r="A34" s="171" t="s">
        <v>346</v>
      </c>
      <c r="B34" s="172" t="s">
        <v>588</v>
      </c>
      <c r="C34" s="173"/>
      <c r="D34" s="194" t="s">
        <v>626</v>
      </c>
      <c r="E34" s="804" t="s">
        <v>627</v>
      </c>
      <c r="F34" s="174" t="s">
        <v>582</v>
      </c>
      <c r="G34" s="175">
        <f>SUM(G35:G38)</f>
        <v>145000</v>
      </c>
      <c r="H34" s="176">
        <f>SUM(H35:H38)</f>
        <v>55000</v>
      </c>
      <c r="I34" s="177">
        <f>SUM(I35:I38)</f>
        <v>90000</v>
      </c>
    </row>
    <row r="35" spans="1:9" s="148" customFormat="1" ht="20.25" customHeight="1" thickBot="1">
      <c r="A35" s="156"/>
      <c r="B35" s="157" t="s">
        <v>591</v>
      </c>
      <c r="C35" s="151"/>
      <c r="D35" s="158"/>
      <c r="E35" s="804"/>
      <c r="F35" s="178" t="s">
        <v>583</v>
      </c>
      <c r="G35" s="179">
        <v>101084</v>
      </c>
      <c r="H35" s="180">
        <v>55000</v>
      </c>
      <c r="I35" s="181">
        <v>46084</v>
      </c>
    </row>
    <row r="36" spans="1:9" s="148" customFormat="1" ht="22.5" customHeight="1" thickBot="1">
      <c r="A36" s="156"/>
      <c r="B36" s="157" t="s">
        <v>592</v>
      </c>
      <c r="C36" s="151"/>
      <c r="D36" s="158"/>
      <c r="E36" s="804"/>
      <c r="F36" s="182" t="s">
        <v>584</v>
      </c>
      <c r="G36" s="183"/>
      <c r="H36" s="184"/>
      <c r="I36" s="185"/>
    </row>
    <row r="37" spans="1:9" s="148" customFormat="1" ht="22.5" customHeight="1" thickBot="1">
      <c r="A37" s="156"/>
      <c r="B37" s="807" t="s">
        <v>625</v>
      </c>
      <c r="C37" s="151"/>
      <c r="D37" s="158"/>
      <c r="E37" s="804"/>
      <c r="F37" s="178" t="s">
        <v>585</v>
      </c>
      <c r="G37" s="179"/>
      <c r="H37" s="180"/>
      <c r="I37" s="181"/>
    </row>
    <row r="38" spans="1:10" s="206" customFormat="1" ht="24" customHeight="1" thickBot="1">
      <c r="A38" s="163"/>
      <c r="B38" s="808"/>
      <c r="C38" s="195"/>
      <c r="D38" s="196"/>
      <c r="E38" s="806"/>
      <c r="F38" s="197" t="s">
        <v>586</v>
      </c>
      <c r="G38" s="198">
        <v>43916</v>
      </c>
      <c r="H38" s="199">
        <v>0</v>
      </c>
      <c r="I38" s="189">
        <v>43916</v>
      </c>
      <c r="J38" s="205"/>
    </row>
    <row r="39" spans="1:9" s="205" customFormat="1" ht="24" customHeight="1" thickBot="1">
      <c r="A39" s="200"/>
      <c r="B39" s="201" t="s">
        <v>31</v>
      </c>
      <c r="C39" s="202" t="s">
        <v>579</v>
      </c>
      <c r="D39" s="202" t="s">
        <v>579</v>
      </c>
      <c r="E39" s="202"/>
      <c r="F39" s="202" t="s">
        <v>579</v>
      </c>
      <c r="G39" s="203">
        <v>10905.4</v>
      </c>
      <c r="H39" s="203">
        <v>0</v>
      </c>
      <c r="I39" s="204">
        <v>10905.4</v>
      </c>
    </row>
    <row r="40" spans="1:9" s="205" customFormat="1" ht="24" customHeight="1">
      <c r="A40" s="207" t="s">
        <v>340</v>
      </c>
      <c r="B40" s="208" t="s">
        <v>35</v>
      </c>
      <c r="C40" s="209"/>
      <c r="D40" s="210" t="s">
        <v>36</v>
      </c>
      <c r="E40" s="781" t="s">
        <v>648</v>
      </c>
      <c r="F40" s="211" t="s">
        <v>32</v>
      </c>
      <c r="G40" s="212">
        <f>G41+G42+G43+G44</f>
        <v>10905.4</v>
      </c>
      <c r="H40" s="213">
        <f>H41+H42+H43+H44</f>
        <v>0</v>
      </c>
      <c r="I40" s="214">
        <f>I41+I42+I43+I44</f>
        <v>10905.4</v>
      </c>
    </row>
    <row r="41" spans="1:9" s="205" customFormat="1" ht="24" customHeight="1">
      <c r="A41" s="215"/>
      <c r="B41" s="216" t="s">
        <v>37</v>
      </c>
      <c r="C41" s="209"/>
      <c r="D41" s="210"/>
      <c r="E41" s="781"/>
      <c r="F41" s="217" t="s">
        <v>33</v>
      </c>
      <c r="G41" s="218">
        <v>3429.4</v>
      </c>
      <c r="H41" s="219">
        <v>0</v>
      </c>
      <c r="I41" s="220">
        <v>3429.4</v>
      </c>
    </row>
    <row r="42" spans="1:9" s="205" customFormat="1" ht="24" customHeight="1">
      <c r="A42" s="215"/>
      <c r="B42" s="216" t="s">
        <v>38</v>
      </c>
      <c r="C42" s="209"/>
      <c r="D42" s="210"/>
      <c r="E42" s="781"/>
      <c r="F42" s="217" t="s">
        <v>584</v>
      </c>
      <c r="G42" s="218"/>
      <c r="H42" s="219"/>
      <c r="I42" s="220"/>
    </row>
    <row r="43" spans="1:9" s="205" customFormat="1" ht="24" customHeight="1">
      <c r="A43" s="215"/>
      <c r="B43" s="783" t="s">
        <v>39</v>
      </c>
      <c r="C43" s="209"/>
      <c r="D43" s="210"/>
      <c r="E43" s="781"/>
      <c r="F43" s="217" t="s">
        <v>585</v>
      </c>
      <c r="G43" s="218"/>
      <c r="H43" s="219"/>
      <c r="I43" s="220"/>
    </row>
    <row r="44" spans="1:9" s="206" customFormat="1" ht="27" customHeight="1" thickBot="1">
      <c r="A44" s="221"/>
      <c r="B44" s="784"/>
      <c r="C44" s="222"/>
      <c r="D44" s="223"/>
      <c r="E44" s="782"/>
      <c r="F44" s="224" t="s">
        <v>34</v>
      </c>
      <c r="G44" s="225">
        <v>7476</v>
      </c>
      <c r="H44" s="226">
        <v>0</v>
      </c>
      <c r="I44" s="227">
        <v>7476</v>
      </c>
    </row>
    <row r="45" spans="1:9" ht="16.5" thickBot="1">
      <c r="A45" s="228"/>
      <c r="B45" s="229"/>
      <c r="C45" s="229"/>
      <c r="D45" s="229"/>
      <c r="E45" s="229"/>
      <c r="F45" s="230" t="s">
        <v>221</v>
      </c>
      <c r="G45" s="203">
        <f>G8+G39</f>
        <v>2517933.11</v>
      </c>
      <c r="H45" s="203">
        <f>H8+H39</f>
        <v>839007.71</v>
      </c>
      <c r="I45" s="231">
        <f>I8+I39</f>
        <v>1678925.4</v>
      </c>
    </row>
    <row r="46" spans="1:9" s="71" customFormat="1" ht="15">
      <c r="A46" s="66"/>
      <c r="B46" s="65"/>
      <c r="C46" s="65"/>
      <c r="D46" s="65"/>
      <c r="E46" s="65"/>
      <c r="F46" s="65"/>
      <c r="G46" s="65"/>
      <c r="H46" s="65"/>
      <c r="I46" s="65"/>
    </row>
    <row r="47" spans="1:9" s="71" customFormat="1" ht="15">
      <c r="A47" s="66"/>
      <c r="B47" s="65"/>
      <c r="C47" s="65"/>
      <c r="D47" s="65"/>
      <c r="E47" s="65"/>
      <c r="F47" s="65"/>
      <c r="G47" s="65"/>
      <c r="H47" s="65"/>
      <c r="I47" s="65"/>
    </row>
    <row r="48" spans="1:9" s="71" customFormat="1" ht="18.75">
      <c r="A48" s="73"/>
      <c r="B48" s="72"/>
      <c r="C48" s="72"/>
      <c r="D48" s="72"/>
      <c r="E48" s="72"/>
      <c r="F48" s="72"/>
      <c r="G48" s="72"/>
      <c r="H48" s="72"/>
      <c r="I48" s="72"/>
    </row>
    <row r="49" spans="1:9" s="71" customFormat="1" ht="18.75">
      <c r="A49" s="73"/>
      <c r="B49" s="72"/>
      <c r="C49" s="72"/>
      <c r="D49" s="72"/>
      <c r="E49" s="72"/>
      <c r="F49" s="72"/>
      <c r="G49" s="72"/>
      <c r="H49" s="72"/>
      <c r="I49" s="72"/>
    </row>
    <row r="50" spans="1:9" s="71" customFormat="1" ht="18.75">
      <c r="A50" s="73"/>
      <c r="B50" s="72"/>
      <c r="C50" s="72"/>
      <c r="D50" s="72"/>
      <c r="E50" s="72"/>
      <c r="F50" s="72"/>
      <c r="G50" s="72"/>
      <c r="H50" s="72"/>
      <c r="I50" s="72"/>
    </row>
    <row r="51" spans="1:9" s="71" customFormat="1" ht="18.75">
      <c r="A51" s="73"/>
      <c r="B51" s="72"/>
      <c r="C51" s="72"/>
      <c r="D51" s="72"/>
      <c r="E51" s="72"/>
      <c r="F51" s="72"/>
      <c r="G51" s="72"/>
      <c r="H51" s="72"/>
      <c r="I51" s="72"/>
    </row>
    <row r="52" spans="1:9" s="71" customFormat="1" ht="18.75">
      <c r="A52" s="73"/>
      <c r="B52" s="72"/>
      <c r="C52" s="72"/>
      <c r="D52" s="72"/>
      <c r="E52" s="72"/>
      <c r="F52" s="72"/>
      <c r="G52" s="72"/>
      <c r="H52" s="72"/>
      <c r="I52" s="72"/>
    </row>
    <row r="53" spans="1:9" s="71" customFormat="1" ht="15">
      <c r="A53" s="66"/>
      <c r="B53" s="65"/>
      <c r="C53" s="65"/>
      <c r="D53" s="65"/>
      <c r="E53" s="65"/>
      <c r="F53" s="65"/>
      <c r="G53" s="65"/>
      <c r="H53" s="65"/>
      <c r="I53" s="65"/>
    </row>
    <row r="54" spans="1:9" s="71" customFormat="1" ht="15">
      <c r="A54" s="66"/>
      <c r="B54" s="65"/>
      <c r="C54" s="65"/>
      <c r="D54" s="65"/>
      <c r="E54" s="65"/>
      <c r="F54" s="65"/>
      <c r="G54" s="65"/>
      <c r="H54" s="65"/>
      <c r="I54" s="65"/>
    </row>
    <row r="55" spans="1:9" s="71" customFormat="1" ht="15">
      <c r="A55" s="66"/>
      <c r="B55" s="65"/>
      <c r="C55" s="65"/>
      <c r="D55" s="65"/>
      <c r="E55" s="65"/>
      <c r="F55" s="65"/>
      <c r="G55" s="65"/>
      <c r="H55" s="65"/>
      <c r="I55" s="65"/>
    </row>
    <row r="56" spans="1:9" s="71" customFormat="1" ht="15">
      <c r="A56" s="66"/>
      <c r="B56" s="65"/>
      <c r="C56" s="65"/>
      <c r="D56" s="65"/>
      <c r="E56" s="65"/>
      <c r="F56" s="65"/>
      <c r="G56" s="65"/>
      <c r="H56" s="65"/>
      <c r="I56" s="65"/>
    </row>
    <row r="57" spans="1:9" s="71" customFormat="1" ht="15">
      <c r="A57" s="66"/>
      <c r="B57" s="65"/>
      <c r="C57" s="65"/>
      <c r="D57" s="65"/>
      <c r="E57" s="65"/>
      <c r="F57" s="65"/>
      <c r="G57" s="65"/>
      <c r="H57" s="65"/>
      <c r="I57" s="65"/>
    </row>
    <row r="58" spans="1:9" s="71" customFormat="1" ht="15">
      <c r="A58" s="66"/>
      <c r="B58" s="65"/>
      <c r="C58" s="65"/>
      <c r="D58" s="65"/>
      <c r="E58" s="65"/>
      <c r="F58" s="65"/>
      <c r="G58" s="65"/>
      <c r="H58" s="65"/>
      <c r="I58" s="65"/>
    </row>
    <row r="59" spans="1:9" s="71" customFormat="1" ht="15">
      <c r="A59" s="66"/>
      <c r="B59" s="65"/>
      <c r="C59" s="65"/>
      <c r="D59" s="65"/>
      <c r="E59" s="65"/>
      <c r="F59" s="65"/>
      <c r="G59" s="65"/>
      <c r="H59" s="65"/>
      <c r="I59" s="65"/>
    </row>
    <row r="60" spans="1:9" s="71" customFormat="1" ht="15">
      <c r="A60" s="66"/>
      <c r="B60" s="65"/>
      <c r="C60" s="65"/>
      <c r="D60" s="65"/>
      <c r="E60" s="65"/>
      <c r="F60" s="65"/>
      <c r="G60" s="65"/>
      <c r="H60" s="65"/>
      <c r="I60" s="65"/>
    </row>
    <row r="61" spans="1:9" s="71" customFormat="1" ht="15">
      <c r="A61" s="66"/>
      <c r="B61" s="65"/>
      <c r="C61" s="65"/>
      <c r="D61" s="65"/>
      <c r="E61" s="65"/>
      <c r="F61" s="65"/>
      <c r="G61" s="65"/>
      <c r="H61" s="65"/>
      <c r="I61" s="65"/>
    </row>
    <row r="62" spans="1:9" s="71" customFormat="1" ht="15">
      <c r="A62" s="66"/>
      <c r="B62" s="65"/>
      <c r="C62" s="65"/>
      <c r="D62" s="65"/>
      <c r="E62" s="65"/>
      <c r="F62" s="65"/>
      <c r="G62" s="65"/>
      <c r="H62" s="65"/>
      <c r="I62" s="65"/>
    </row>
    <row r="63" spans="1:9" s="71" customFormat="1" ht="15">
      <c r="A63" s="66"/>
      <c r="B63" s="65"/>
      <c r="C63" s="65"/>
      <c r="D63" s="65"/>
      <c r="E63" s="65"/>
      <c r="F63" s="65"/>
      <c r="G63" s="65"/>
      <c r="H63" s="65"/>
      <c r="I63" s="65"/>
    </row>
    <row r="64" spans="1:9" s="71" customFormat="1" ht="15">
      <c r="A64" s="66"/>
      <c r="B64" s="65"/>
      <c r="C64" s="65"/>
      <c r="D64" s="65"/>
      <c r="E64" s="65"/>
      <c r="F64" s="65"/>
      <c r="G64" s="65"/>
      <c r="H64" s="65"/>
      <c r="I64" s="65"/>
    </row>
    <row r="65" spans="1:9" s="71" customFormat="1" ht="15">
      <c r="A65" s="66"/>
      <c r="B65" s="65"/>
      <c r="C65" s="65"/>
      <c r="D65" s="65"/>
      <c r="E65" s="65"/>
      <c r="F65" s="65"/>
      <c r="G65" s="65"/>
      <c r="H65" s="65"/>
      <c r="I65" s="65"/>
    </row>
    <row r="66" spans="1:9" s="71" customFormat="1" ht="15">
      <c r="A66" s="66"/>
      <c r="B66" s="65"/>
      <c r="C66" s="65"/>
      <c r="D66" s="65"/>
      <c r="E66" s="65"/>
      <c r="F66" s="65"/>
      <c r="G66" s="65"/>
      <c r="H66" s="65"/>
      <c r="I66" s="65"/>
    </row>
    <row r="67" spans="1:9" s="71" customFormat="1" ht="15">
      <c r="A67" s="66"/>
      <c r="B67" s="65"/>
      <c r="C67" s="65"/>
      <c r="D67" s="65"/>
      <c r="E67" s="65"/>
      <c r="F67" s="65"/>
      <c r="G67" s="65"/>
      <c r="H67" s="65"/>
      <c r="I67" s="65"/>
    </row>
    <row r="68" spans="1:9" s="71" customFormat="1" ht="15">
      <c r="A68" s="66"/>
      <c r="B68" s="65"/>
      <c r="C68" s="65"/>
      <c r="D68" s="65"/>
      <c r="E68" s="65"/>
      <c r="F68" s="65"/>
      <c r="G68" s="65"/>
      <c r="H68" s="65"/>
      <c r="I68" s="65"/>
    </row>
    <row r="69" spans="1:9" s="71" customFormat="1" ht="15">
      <c r="A69" s="66"/>
      <c r="B69" s="65"/>
      <c r="C69" s="65"/>
      <c r="D69" s="65"/>
      <c r="E69" s="65"/>
      <c r="F69" s="65"/>
      <c r="G69" s="65"/>
      <c r="H69" s="65"/>
      <c r="I69" s="65"/>
    </row>
    <row r="70" spans="1:9" s="71" customFormat="1" ht="15">
      <c r="A70" s="66"/>
      <c r="B70" s="65"/>
      <c r="C70" s="65"/>
      <c r="D70" s="65"/>
      <c r="E70" s="65"/>
      <c r="F70" s="65"/>
      <c r="G70" s="65"/>
      <c r="H70" s="65"/>
      <c r="I70" s="65"/>
    </row>
    <row r="71" spans="1:9" s="71" customFormat="1" ht="15">
      <c r="A71" s="66"/>
      <c r="B71" s="65"/>
      <c r="C71" s="65"/>
      <c r="D71" s="65"/>
      <c r="E71" s="65"/>
      <c r="F71" s="65"/>
      <c r="G71" s="65"/>
      <c r="H71" s="65"/>
      <c r="I71" s="65"/>
    </row>
    <row r="72" spans="1:9" s="71" customFormat="1" ht="15">
      <c r="A72" s="66"/>
      <c r="B72" s="65"/>
      <c r="C72" s="65"/>
      <c r="D72" s="65"/>
      <c r="E72" s="65"/>
      <c r="F72" s="65"/>
      <c r="G72" s="65"/>
      <c r="H72" s="65"/>
      <c r="I72" s="65"/>
    </row>
    <row r="73" spans="1:9" s="71" customFormat="1" ht="15">
      <c r="A73" s="66"/>
      <c r="B73" s="65"/>
      <c r="C73" s="65"/>
      <c r="D73" s="65"/>
      <c r="E73" s="65"/>
      <c r="F73" s="65"/>
      <c r="G73" s="65"/>
      <c r="H73" s="65"/>
      <c r="I73" s="65"/>
    </row>
    <row r="74" spans="1:9" s="71" customFormat="1" ht="15">
      <c r="A74" s="66"/>
      <c r="B74" s="65"/>
      <c r="C74" s="65"/>
      <c r="D74" s="65"/>
      <c r="E74" s="65"/>
      <c r="F74" s="65"/>
      <c r="G74" s="65"/>
      <c r="H74" s="65"/>
      <c r="I74" s="65"/>
    </row>
    <row r="75" spans="1:9" s="71" customFormat="1" ht="15">
      <c r="A75" s="66"/>
      <c r="B75" s="65"/>
      <c r="C75" s="65"/>
      <c r="D75" s="65"/>
      <c r="E75" s="65"/>
      <c r="F75" s="65"/>
      <c r="G75" s="65"/>
      <c r="H75" s="65"/>
      <c r="I75" s="65"/>
    </row>
    <row r="76" spans="1:9" s="71" customFormat="1" ht="15">
      <c r="A76" s="66"/>
      <c r="B76" s="65"/>
      <c r="C76" s="65"/>
      <c r="D76" s="65"/>
      <c r="E76" s="65"/>
      <c r="F76" s="65"/>
      <c r="G76" s="65"/>
      <c r="H76" s="65"/>
      <c r="I76" s="65"/>
    </row>
    <row r="77" spans="1:9" s="71" customFormat="1" ht="15">
      <c r="A77" s="66"/>
      <c r="B77" s="65"/>
      <c r="C77" s="65"/>
      <c r="D77" s="65"/>
      <c r="E77" s="65"/>
      <c r="F77" s="65"/>
      <c r="G77" s="65"/>
      <c r="H77" s="65"/>
      <c r="I77" s="65"/>
    </row>
    <row r="78" spans="1:9" s="71" customFormat="1" ht="15">
      <c r="A78" s="66"/>
      <c r="B78" s="65"/>
      <c r="C78" s="65"/>
      <c r="D78" s="65"/>
      <c r="E78" s="65"/>
      <c r="F78" s="65"/>
      <c r="G78" s="65"/>
      <c r="H78" s="65"/>
      <c r="I78" s="65"/>
    </row>
    <row r="79" spans="1:9" s="71" customFormat="1" ht="15">
      <c r="A79" s="66"/>
      <c r="B79" s="65"/>
      <c r="C79" s="65"/>
      <c r="D79" s="65"/>
      <c r="E79" s="65"/>
      <c r="F79" s="65"/>
      <c r="G79" s="65"/>
      <c r="H79" s="65"/>
      <c r="I79" s="65"/>
    </row>
    <row r="80" spans="1:9" s="71" customFormat="1" ht="15">
      <c r="A80" s="66"/>
      <c r="B80" s="65"/>
      <c r="C80" s="65"/>
      <c r="D80" s="65"/>
      <c r="E80" s="65"/>
      <c r="F80" s="65"/>
      <c r="G80" s="65"/>
      <c r="H80" s="65"/>
      <c r="I80" s="65"/>
    </row>
    <row r="81" spans="1:9" s="71" customFormat="1" ht="15">
      <c r="A81" s="66"/>
      <c r="B81" s="65"/>
      <c r="C81" s="65"/>
      <c r="D81" s="65"/>
      <c r="E81" s="65"/>
      <c r="F81" s="65"/>
      <c r="G81" s="65"/>
      <c r="H81" s="65"/>
      <c r="I81" s="65"/>
    </row>
    <row r="82" spans="1:9" s="71" customFormat="1" ht="15">
      <c r="A82" s="66"/>
      <c r="B82" s="65"/>
      <c r="C82" s="65"/>
      <c r="D82" s="65"/>
      <c r="E82" s="65"/>
      <c r="F82" s="65"/>
      <c r="G82" s="65"/>
      <c r="H82" s="65"/>
      <c r="I82" s="65"/>
    </row>
    <row r="83" spans="1:9" s="71" customFormat="1" ht="15">
      <c r="A83" s="66"/>
      <c r="B83" s="65"/>
      <c r="C83" s="65"/>
      <c r="D83" s="65"/>
      <c r="E83" s="65"/>
      <c r="F83" s="65"/>
      <c r="G83" s="65"/>
      <c r="H83" s="65"/>
      <c r="I83" s="65"/>
    </row>
    <row r="84" spans="1:9" s="71" customFormat="1" ht="15">
      <c r="A84" s="66"/>
      <c r="B84" s="65"/>
      <c r="C84" s="65"/>
      <c r="D84" s="65"/>
      <c r="E84" s="65"/>
      <c r="F84" s="65"/>
      <c r="G84" s="65"/>
      <c r="H84" s="65"/>
      <c r="I84" s="65"/>
    </row>
    <row r="85" spans="1:9" s="71" customFormat="1" ht="15">
      <c r="A85" s="66"/>
      <c r="B85" s="65"/>
      <c r="C85" s="65"/>
      <c r="D85" s="65"/>
      <c r="E85" s="65"/>
      <c r="F85" s="65"/>
      <c r="G85" s="65"/>
      <c r="H85" s="65"/>
      <c r="I85" s="65"/>
    </row>
    <row r="86" spans="1:9" s="71" customFormat="1" ht="15">
      <c r="A86" s="66"/>
      <c r="B86" s="65"/>
      <c r="C86" s="65"/>
      <c r="D86" s="65"/>
      <c r="E86" s="65"/>
      <c r="F86" s="65"/>
      <c r="G86" s="65"/>
      <c r="H86" s="65"/>
      <c r="I86" s="65"/>
    </row>
    <row r="87" spans="1:9" s="71" customFormat="1" ht="15">
      <c r="A87" s="66"/>
      <c r="B87" s="65"/>
      <c r="C87" s="65"/>
      <c r="D87" s="65"/>
      <c r="E87" s="65"/>
      <c r="F87" s="65"/>
      <c r="G87" s="65"/>
      <c r="H87" s="65"/>
      <c r="I87" s="65"/>
    </row>
    <row r="88" spans="1:9" s="71" customFormat="1" ht="15">
      <c r="A88" s="66"/>
      <c r="B88" s="65"/>
      <c r="C88" s="65"/>
      <c r="D88" s="65"/>
      <c r="E88" s="65"/>
      <c r="F88" s="65"/>
      <c r="G88" s="65"/>
      <c r="H88" s="65"/>
      <c r="I88" s="65"/>
    </row>
    <row r="89" spans="1:9" s="71" customFormat="1" ht="15">
      <c r="A89" s="66"/>
      <c r="B89" s="65"/>
      <c r="C89" s="65"/>
      <c r="D89" s="65"/>
      <c r="E89" s="65"/>
      <c r="F89" s="65"/>
      <c r="G89" s="65"/>
      <c r="H89" s="65"/>
      <c r="I89" s="65"/>
    </row>
    <row r="90" spans="1:9" s="71" customFormat="1" ht="15">
      <c r="A90" s="66"/>
      <c r="B90" s="65"/>
      <c r="C90" s="65"/>
      <c r="D90" s="65"/>
      <c r="E90" s="65"/>
      <c r="F90" s="65"/>
      <c r="G90" s="65"/>
      <c r="H90" s="65"/>
      <c r="I90" s="65"/>
    </row>
    <row r="91" spans="1:9" s="71" customFormat="1" ht="15">
      <c r="A91" s="66"/>
      <c r="B91" s="65"/>
      <c r="C91" s="65"/>
      <c r="D91" s="65"/>
      <c r="E91" s="65"/>
      <c r="F91" s="65"/>
      <c r="G91" s="65"/>
      <c r="H91" s="65"/>
      <c r="I91" s="65"/>
    </row>
    <row r="92" spans="1:9" s="71" customFormat="1" ht="15">
      <c r="A92" s="66"/>
      <c r="B92" s="65"/>
      <c r="C92" s="65"/>
      <c r="D92" s="65"/>
      <c r="E92" s="65"/>
      <c r="F92" s="65"/>
      <c r="G92" s="65"/>
      <c r="H92" s="65"/>
      <c r="I92" s="65"/>
    </row>
    <row r="93" spans="1:9" s="71" customFormat="1" ht="15">
      <c r="A93" s="66"/>
      <c r="B93" s="65"/>
      <c r="C93" s="65"/>
      <c r="D93" s="65"/>
      <c r="E93" s="65"/>
      <c r="F93" s="65"/>
      <c r="G93" s="65"/>
      <c r="H93" s="65"/>
      <c r="I93" s="65"/>
    </row>
    <row r="94" spans="1:9" s="71" customFormat="1" ht="15">
      <c r="A94" s="66"/>
      <c r="B94" s="65"/>
      <c r="C94" s="65"/>
      <c r="D94" s="65"/>
      <c r="E94" s="65"/>
      <c r="F94" s="65"/>
      <c r="G94" s="65"/>
      <c r="H94" s="65"/>
      <c r="I94" s="65"/>
    </row>
    <row r="95" spans="1:9" s="71" customFormat="1" ht="15">
      <c r="A95" s="66"/>
      <c r="B95" s="65"/>
      <c r="C95" s="65"/>
      <c r="D95" s="65"/>
      <c r="E95" s="65"/>
      <c r="F95" s="65"/>
      <c r="G95" s="65"/>
      <c r="H95" s="65"/>
      <c r="I95" s="65"/>
    </row>
    <row r="96" spans="1:9" s="71" customFormat="1" ht="15">
      <c r="A96" s="66"/>
      <c r="B96" s="65"/>
      <c r="C96" s="65"/>
      <c r="D96" s="65"/>
      <c r="E96" s="65"/>
      <c r="F96" s="65"/>
      <c r="G96" s="65"/>
      <c r="H96" s="65"/>
      <c r="I96" s="65"/>
    </row>
    <row r="97" spans="1:9" s="71" customFormat="1" ht="15">
      <c r="A97" s="66"/>
      <c r="B97" s="65"/>
      <c r="C97" s="65"/>
      <c r="D97" s="65"/>
      <c r="E97" s="65"/>
      <c r="F97" s="65"/>
      <c r="G97" s="65"/>
      <c r="H97" s="65"/>
      <c r="I97" s="65"/>
    </row>
    <row r="98" spans="1:9" s="71" customFormat="1" ht="15">
      <c r="A98" s="66"/>
      <c r="B98" s="65"/>
      <c r="C98" s="65"/>
      <c r="D98" s="65"/>
      <c r="E98" s="65"/>
      <c r="F98" s="65"/>
      <c r="G98" s="65"/>
      <c r="H98" s="65"/>
      <c r="I98" s="65"/>
    </row>
    <row r="99" spans="1:9" s="71" customFormat="1" ht="15">
      <c r="A99" s="66"/>
      <c r="B99" s="65"/>
      <c r="C99" s="65"/>
      <c r="D99" s="65"/>
      <c r="E99" s="65"/>
      <c r="F99" s="65"/>
      <c r="G99" s="65"/>
      <c r="H99" s="65"/>
      <c r="I99" s="65"/>
    </row>
    <row r="100" spans="1:9" s="71" customFormat="1" ht="15">
      <c r="A100" s="66"/>
      <c r="B100" s="65"/>
      <c r="C100" s="65"/>
      <c r="D100" s="65"/>
      <c r="E100" s="65"/>
      <c r="F100" s="65"/>
      <c r="G100" s="65"/>
      <c r="H100" s="65"/>
      <c r="I100" s="65"/>
    </row>
    <row r="101" spans="1:9" s="71" customFormat="1" ht="15">
      <c r="A101" s="66"/>
      <c r="B101" s="65"/>
      <c r="C101" s="65"/>
      <c r="D101" s="65"/>
      <c r="E101" s="65"/>
      <c r="F101" s="65"/>
      <c r="G101" s="65"/>
      <c r="H101" s="65"/>
      <c r="I101" s="65"/>
    </row>
    <row r="102" spans="1:9" s="71" customFormat="1" ht="15">
      <c r="A102" s="66"/>
      <c r="B102" s="65"/>
      <c r="C102" s="65"/>
      <c r="D102" s="65"/>
      <c r="E102" s="65"/>
      <c r="F102" s="65"/>
      <c r="G102" s="65"/>
      <c r="H102" s="65"/>
      <c r="I102" s="65"/>
    </row>
    <row r="103" spans="1:9" s="71" customFormat="1" ht="15">
      <c r="A103" s="66"/>
      <c r="B103" s="65"/>
      <c r="C103" s="65"/>
      <c r="D103" s="65"/>
      <c r="E103" s="65"/>
      <c r="F103" s="65"/>
      <c r="G103" s="65"/>
      <c r="H103" s="65"/>
      <c r="I103" s="65"/>
    </row>
    <row r="104" spans="1:9" s="71" customFormat="1" ht="15">
      <c r="A104" s="66"/>
      <c r="B104" s="65"/>
      <c r="C104" s="65"/>
      <c r="D104" s="65"/>
      <c r="E104" s="65"/>
      <c r="F104" s="65"/>
      <c r="G104" s="65"/>
      <c r="H104" s="65"/>
      <c r="I104" s="65"/>
    </row>
    <row r="105" spans="1:9" s="71" customFormat="1" ht="15">
      <c r="A105" s="66"/>
      <c r="B105" s="65"/>
      <c r="C105" s="65"/>
      <c r="D105" s="65"/>
      <c r="E105" s="65"/>
      <c r="F105" s="65"/>
      <c r="G105" s="65"/>
      <c r="H105" s="65"/>
      <c r="I105" s="65"/>
    </row>
    <row r="106" spans="1:9" s="71" customFormat="1" ht="15">
      <c r="A106" s="66"/>
      <c r="B106" s="65"/>
      <c r="C106" s="65"/>
      <c r="D106" s="65"/>
      <c r="E106" s="65"/>
      <c r="F106" s="65"/>
      <c r="G106" s="65"/>
      <c r="H106" s="65"/>
      <c r="I106" s="65"/>
    </row>
    <row r="107" spans="1:9" s="71" customFormat="1" ht="15">
      <c r="A107" s="66"/>
      <c r="B107" s="65"/>
      <c r="C107" s="65"/>
      <c r="D107" s="65"/>
      <c r="E107" s="65"/>
      <c r="F107" s="65"/>
      <c r="G107" s="65"/>
      <c r="H107" s="65"/>
      <c r="I107" s="65"/>
    </row>
    <row r="108" spans="1:9" s="71" customFormat="1" ht="15">
      <c r="A108" s="66"/>
      <c r="B108" s="65"/>
      <c r="C108" s="65"/>
      <c r="D108" s="65"/>
      <c r="E108" s="65"/>
      <c r="F108" s="65"/>
      <c r="G108" s="65"/>
      <c r="H108" s="65"/>
      <c r="I108" s="65"/>
    </row>
    <row r="109" spans="1:9" s="71" customFormat="1" ht="15">
      <c r="A109" s="66"/>
      <c r="B109" s="65"/>
      <c r="C109" s="65"/>
      <c r="D109" s="65"/>
      <c r="E109" s="65"/>
      <c r="F109" s="65"/>
      <c r="G109" s="65"/>
      <c r="H109" s="65"/>
      <c r="I109" s="65"/>
    </row>
    <row r="110" spans="1:9" s="71" customFormat="1" ht="15">
      <c r="A110" s="66"/>
      <c r="B110" s="65"/>
      <c r="C110" s="65"/>
      <c r="D110" s="65"/>
      <c r="E110" s="65"/>
      <c r="F110" s="65"/>
      <c r="G110" s="65"/>
      <c r="H110" s="65"/>
      <c r="I110" s="65"/>
    </row>
    <row r="111" spans="1:9" s="71" customFormat="1" ht="15">
      <c r="A111" s="66"/>
      <c r="B111" s="65"/>
      <c r="C111" s="65"/>
      <c r="D111" s="65"/>
      <c r="E111" s="65"/>
      <c r="F111" s="65"/>
      <c r="G111" s="65"/>
      <c r="H111" s="65"/>
      <c r="I111" s="65"/>
    </row>
    <row r="112" spans="1:9" s="71" customFormat="1" ht="15">
      <c r="A112" s="66"/>
      <c r="B112" s="65"/>
      <c r="C112" s="65"/>
      <c r="D112" s="65"/>
      <c r="E112" s="65"/>
      <c r="F112" s="65"/>
      <c r="G112" s="65"/>
      <c r="H112" s="65"/>
      <c r="I112" s="65"/>
    </row>
    <row r="113" spans="1:9" s="71" customFormat="1" ht="15">
      <c r="A113" s="66"/>
      <c r="B113" s="65"/>
      <c r="C113" s="65"/>
      <c r="D113" s="65"/>
      <c r="E113" s="65"/>
      <c r="F113" s="65"/>
      <c r="G113" s="65"/>
      <c r="H113" s="65"/>
      <c r="I113" s="65"/>
    </row>
    <row r="114" spans="1:9" s="71" customFormat="1" ht="15">
      <c r="A114" s="66"/>
      <c r="B114" s="65"/>
      <c r="C114" s="65"/>
      <c r="D114" s="65"/>
      <c r="E114" s="65"/>
      <c r="F114" s="65"/>
      <c r="G114" s="65"/>
      <c r="H114" s="65"/>
      <c r="I114" s="65"/>
    </row>
    <row r="115" spans="1:9" s="71" customFormat="1" ht="15">
      <c r="A115" s="66"/>
      <c r="B115" s="65"/>
      <c r="C115" s="65"/>
      <c r="D115" s="65"/>
      <c r="E115" s="65"/>
      <c r="F115" s="65"/>
      <c r="G115" s="65"/>
      <c r="H115" s="65"/>
      <c r="I115" s="65"/>
    </row>
    <row r="116" spans="1:9" s="71" customFormat="1" ht="15">
      <c r="A116" s="66"/>
      <c r="B116" s="65"/>
      <c r="C116" s="65"/>
      <c r="D116" s="65"/>
      <c r="E116" s="65"/>
      <c r="F116" s="65"/>
      <c r="G116" s="65"/>
      <c r="H116" s="65"/>
      <c r="I116" s="65"/>
    </row>
    <row r="117" spans="1:9" s="71" customFormat="1" ht="15">
      <c r="A117" s="66"/>
      <c r="B117" s="65"/>
      <c r="C117" s="65"/>
      <c r="D117" s="65"/>
      <c r="E117" s="65"/>
      <c r="F117" s="65"/>
      <c r="G117" s="65"/>
      <c r="H117" s="65"/>
      <c r="I117" s="65"/>
    </row>
    <row r="118" spans="1:9" s="71" customFormat="1" ht="15">
      <c r="A118" s="66"/>
      <c r="B118" s="65"/>
      <c r="C118" s="65"/>
      <c r="D118" s="65"/>
      <c r="E118" s="65"/>
      <c r="F118" s="65"/>
      <c r="G118" s="65"/>
      <c r="H118" s="65"/>
      <c r="I118" s="65"/>
    </row>
    <row r="119" spans="1:9" s="71" customFormat="1" ht="15">
      <c r="A119" s="66"/>
      <c r="B119" s="65"/>
      <c r="C119" s="65"/>
      <c r="D119" s="65"/>
      <c r="E119" s="65"/>
      <c r="F119" s="65"/>
      <c r="G119" s="65"/>
      <c r="H119" s="65"/>
      <c r="I119" s="65"/>
    </row>
    <row r="120" spans="1:9" s="71" customFormat="1" ht="15">
      <c r="A120" s="66"/>
      <c r="B120" s="65"/>
      <c r="C120" s="65"/>
      <c r="D120" s="65"/>
      <c r="E120" s="65"/>
      <c r="F120" s="65"/>
      <c r="G120" s="65"/>
      <c r="H120" s="65"/>
      <c r="I120" s="65"/>
    </row>
    <row r="121" spans="1:9" s="71" customFormat="1" ht="15">
      <c r="A121" s="66"/>
      <c r="B121" s="65"/>
      <c r="C121" s="65"/>
      <c r="D121" s="65"/>
      <c r="E121" s="65"/>
      <c r="F121" s="65"/>
      <c r="G121" s="65"/>
      <c r="H121" s="65"/>
      <c r="I121" s="65"/>
    </row>
    <row r="122" spans="1:9" s="71" customFormat="1" ht="15">
      <c r="A122" s="66"/>
      <c r="B122" s="65"/>
      <c r="C122" s="65"/>
      <c r="D122" s="65"/>
      <c r="E122" s="65"/>
      <c r="F122" s="65"/>
      <c r="G122" s="65"/>
      <c r="H122" s="65"/>
      <c r="I122" s="65"/>
    </row>
    <row r="123" spans="1:9" s="71" customFormat="1" ht="15">
      <c r="A123" s="66"/>
      <c r="B123" s="65"/>
      <c r="C123" s="65"/>
      <c r="D123" s="65"/>
      <c r="E123" s="65"/>
      <c r="F123" s="65"/>
      <c r="G123" s="65"/>
      <c r="H123" s="65"/>
      <c r="I123" s="65"/>
    </row>
    <row r="124" spans="1:9" s="71" customFormat="1" ht="15">
      <c r="A124" s="66"/>
      <c r="B124" s="65"/>
      <c r="C124" s="65"/>
      <c r="D124" s="65"/>
      <c r="E124" s="65"/>
      <c r="F124" s="65"/>
      <c r="G124" s="65"/>
      <c r="H124" s="65"/>
      <c r="I124" s="65"/>
    </row>
    <row r="125" spans="1:9" s="71" customFormat="1" ht="15">
      <c r="A125" s="66"/>
      <c r="B125" s="65"/>
      <c r="C125" s="65"/>
      <c r="D125" s="65"/>
      <c r="E125" s="65"/>
      <c r="F125" s="65"/>
      <c r="G125" s="65"/>
      <c r="H125" s="65"/>
      <c r="I125" s="65"/>
    </row>
    <row r="126" spans="1:9" s="71" customFormat="1" ht="15">
      <c r="A126" s="66"/>
      <c r="B126" s="65"/>
      <c r="C126" s="65"/>
      <c r="D126" s="65"/>
      <c r="E126" s="65"/>
      <c r="F126" s="65"/>
      <c r="G126" s="65"/>
      <c r="H126" s="65"/>
      <c r="I126" s="65"/>
    </row>
    <row r="127" spans="1:9" s="71" customFormat="1" ht="15">
      <c r="A127" s="66"/>
      <c r="B127" s="65"/>
      <c r="C127" s="65"/>
      <c r="D127" s="65"/>
      <c r="E127" s="65"/>
      <c r="F127" s="65"/>
      <c r="G127" s="65"/>
      <c r="H127" s="65"/>
      <c r="I127" s="65"/>
    </row>
    <row r="128" spans="1:9" s="71" customFormat="1" ht="15">
      <c r="A128" s="66"/>
      <c r="B128" s="65"/>
      <c r="C128" s="65"/>
      <c r="D128" s="65"/>
      <c r="E128" s="65"/>
      <c r="F128" s="65"/>
      <c r="G128" s="65"/>
      <c r="H128" s="65"/>
      <c r="I128" s="65"/>
    </row>
    <row r="129" spans="1:9" s="71" customFormat="1" ht="15">
      <c r="A129" s="66"/>
      <c r="B129" s="65"/>
      <c r="C129" s="65"/>
      <c r="D129" s="65"/>
      <c r="E129" s="65"/>
      <c r="F129" s="65"/>
      <c r="G129" s="65"/>
      <c r="H129" s="65"/>
      <c r="I129" s="65"/>
    </row>
    <row r="130" spans="1:9" s="71" customFormat="1" ht="15">
      <c r="A130" s="66"/>
      <c r="B130" s="65"/>
      <c r="C130" s="65"/>
      <c r="D130" s="65"/>
      <c r="E130" s="65"/>
      <c r="F130" s="65"/>
      <c r="G130" s="65"/>
      <c r="H130" s="65"/>
      <c r="I130" s="65"/>
    </row>
    <row r="131" spans="1:9" s="71" customFormat="1" ht="15">
      <c r="A131" s="66"/>
      <c r="B131" s="65"/>
      <c r="C131" s="65"/>
      <c r="D131" s="65"/>
      <c r="E131" s="65"/>
      <c r="F131" s="65"/>
      <c r="G131" s="65"/>
      <c r="H131" s="65"/>
      <c r="I131" s="65"/>
    </row>
    <row r="132" spans="1:9" s="71" customFormat="1" ht="15">
      <c r="A132" s="66"/>
      <c r="B132" s="65"/>
      <c r="C132" s="65"/>
      <c r="D132" s="65"/>
      <c r="E132" s="65"/>
      <c r="F132" s="65"/>
      <c r="G132" s="65"/>
      <c r="H132" s="65"/>
      <c r="I132" s="65"/>
    </row>
    <row r="133" spans="1:9" s="71" customFormat="1" ht="15">
      <c r="A133" s="66"/>
      <c r="B133" s="65"/>
      <c r="C133" s="65"/>
      <c r="D133" s="65"/>
      <c r="E133" s="65"/>
      <c r="F133" s="65"/>
      <c r="G133" s="65"/>
      <c r="H133" s="65"/>
      <c r="I133" s="65"/>
    </row>
    <row r="134" spans="1:9" s="71" customFormat="1" ht="15">
      <c r="A134" s="66"/>
      <c r="B134" s="65"/>
      <c r="C134" s="65"/>
      <c r="D134" s="65"/>
      <c r="E134" s="65"/>
      <c r="F134" s="65"/>
      <c r="G134" s="65"/>
      <c r="H134" s="65"/>
      <c r="I134" s="65"/>
    </row>
    <row r="135" spans="1:9" s="71" customFormat="1" ht="15">
      <c r="A135" s="66"/>
      <c r="B135" s="65"/>
      <c r="C135" s="65"/>
      <c r="D135" s="65"/>
      <c r="E135" s="65"/>
      <c r="F135" s="65"/>
      <c r="G135" s="65"/>
      <c r="H135" s="65"/>
      <c r="I135" s="65"/>
    </row>
    <row r="136" spans="1:9" s="71" customFormat="1" ht="15">
      <c r="A136" s="66"/>
      <c r="B136" s="65"/>
      <c r="C136" s="65"/>
      <c r="D136" s="65"/>
      <c r="E136" s="65"/>
      <c r="F136" s="65"/>
      <c r="G136" s="65"/>
      <c r="H136" s="65"/>
      <c r="I136" s="65"/>
    </row>
    <row r="137" spans="1:9" s="71" customFormat="1" ht="15">
      <c r="A137" s="66"/>
      <c r="B137" s="65"/>
      <c r="C137" s="65"/>
      <c r="D137" s="65"/>
      <c r="E137" s="65"/>
      <c r="F137" s="65"/>
      <c r="G137" s="65"/>
      <c r="H137" s="65"/>
      <c r="I137" s="65"/>
    </row>
    <row r="138" spans="1:9" s="71" customFormat="1" ht="15">
      <c r="A138" s="66"/>
      <c r="B138" s="65"/>
      <c r="C138" s="65"/>
      <c r="D138" s="65"/>
      <c r="E138" s="65"/>
      <c r="F138" s="65"/>
      <c r="G138" s="65"/>
      <c r="H138" s="65"/>
      <c r="I138" s="65"/>
    </row>
    <row r="139" spans="1:9" s="71" customFormat="1" ht="15">
      <c r="A139" s="66"/>
      <c r="B139" s="65"/>
      <c r="C139" s="65"/>
      <c r="D139" s="65"/>
      <c r="E139" s="65"/>
      <c r="F139" s="65"/>
      <c r="G139" s="65"/>
      <c r="H139" s="65"/>
      <c r="I139" s="65"/>
    </row>
    <row r="140" spans="1:9" s="71" customFormat="1" ht="15">
      <c r="A140" s="66"/>
      <c r="B140" s="65"/>
      <c r="C140" s="65"/>
      <c r="D140" s="65"/>
      <c r="E140" s="65"/>
      <c r="F140" s="65"/>
      <c r="G140" s="65"/>
      <c r="H140" s="65"/>
      <c r="I140" s="65"/>
    </row>
    <row r="141" spans="1:9" s="71" customFormat="1" ht="15">
      <c r="A141" s="66"/>
      <c r="B141" s="65"/>
      <c r="C141" s="65"/>
      <c r="D141" s="65"/>
      <c r="E141" s="65"/>
      <c r="F141" s="65"/>
      <c r="G141" s="65"/>
      <c r="H141" s="65"/>
      <c r="I141" s="65"/>
    </row>
    <row r="142" spans="1:9" s="71" customFormat="1" ht="15">
      <c r="A142" s="66"/>
      <c r="B142" s="65"/>
      <c r="C142" s="65"/>
      <c r="D142" s="65"/>
      <c r="E142" s="65"/>
      <c r="F142" s="65"/>
      <c r="G142" s="65"/>
      <c r="H142" s="65"/>
      <c r="I142" s="65"/>
    </row>
    <row r="143" spans="1:9" s="71" customFormat="1" ht="15">
      <c r="A143" s="66"/>
      <c r="B143" s="65"/>
      <c r="C143" s="65"/>
      <c r="D143" s="65"/>
      <c r="E143" s="65"/>
      <c r="F143" s="65"/>
      <c r="G143" s="65"/>
      <c r="H143" s="65"/>
      <c r="I143" s="65"/>
    </row>
    <row r="144" spans="1:9" s="71" customFormat="1" ht="15">
      <c r="A144" s="66"/>
      <c r="B144" s="65"/>
      <c r="C144" s="65"/>
      <c r="D144" s="65"/>
      <c r="E144" s="65"/>
      <c r="F144" s="65"/>
      <c r="G144" s="65"/>
      <c r="H144" s="65"/>
      <c r="I144" s="65"/>
    </row>
    <row r="145" spans="1:9" s="71" customFormat="1" ht="15">
      <c r="A145" s="66"/>
      <c r="B145" s="65"/>
      <c r="C145" s="65"/>
      <c r="D145" s="65"/>
      <c r="E145" s="65"/>
      <c r="F145" s="65"/>
      <c r="G145" s="65"/>
      <c r="H145" s="65"/>
      <c r="I145" s="65"/>
    </row>
    <row r="146" spans="1:9" s="71" customFormat="1" ht="15">
      <c r="A146" s="66"/>
      <c r="B146" s="65"/>
      <c r="C146" s="65"/>
      <c r="D146" s="65"/>
      <c r="E146" s="65"/>
      <c r="F146" s="65"/>
      <c r="G146" s="65"/>
      <c r="H146" s="65"/>
      <c r="I146" s="65"/>
    </row>
    <row r="147" spans="1:9" s="71" customFormat="1" ht="15">
      <c r="A147" s="66"/>
      <c r="B147" s="65"/>
      <c r="C147" s="65"/>
      <c r="D147" s="65"/>
      <c r="E147" s="65"/>
      <c r="F147" s="65"/>
      <c r="G147" s="65"/>
      <c r="H147" s="65"/>
      <c r="I147" s="65"/>
    </row>
    <row r="148" spans="1:9" s="71" customFormat="1" ht="15">
      <c r="A148" s="66"/>
      <c r="B148" s="65"/>
      <c r="C148" s="65"/>
      <c r="D148" s="65"/>
      <c r="E148" s="65"/>
      <c r="F148" s="65"/>
      <c r="G148" s="65"/>
      <c r="H148" s="65"/>
      <c r="I148" s="65"/>
    </row>
    <row r="149" spans="1:9" s="71" customFormat="1" ht="15">
      <c r="A149" s="66"/>
      <c r="B149" s="65"/>
      <c r="C149" s="65"/>
      <c r="D149" s="65"/>
      <c r="E149" s="65"/>
      <c r="F149" s="65"/>
      <c r="G149" s="65"/>
      <c r="H149" s="65"/>
      <c r="I149" s="65"/>
    </row>
    <row r="150" spans="1:9" s="71" customFormat="1" ht="15">
      <c r="A150" s="66"/>
      <c r="B150" s="65"/>
      <c r="C150" s="65"/>
      <c r="D150" s="65"/>
      <c r="E150" s="65"/>
      <c r="F150" s="65"/>
      <c r="G150" s="65"/>
      <c r="H150" s="65"/>
      <c r="I150" s="65"/>
    </row>
    <row r="151" spans="1:9" s="71" customFormat="1" ht="15">
      <c r="A151" s="66"/>
      <c r="B151" s="65"/>
      <c r="C151" s="65"/>
      <c r="D151" s="65"/>
      <c r="E151" s="65"/>
      <c r="F151" s="65"/>
      <c r="G151" s="65"/>
      <c r="H151" s="65"/>
      <c r="I151" s="65"/>
    </row>
    <row r="152" spans="1:9" s="71" customFormat="1" ht="15">
      <c r="A152" s="66"/>
      <c r="B152" s="65"/>
      <c r="C152" s="65"/>
      <c r="D152" s="65"/>
      <c r="E152" s="65"/>
      <c r="F152" s="65"/>
      <c r="G152" s="65"/>
      <c r="H152" s="65"/>
      <c r="I152" s="65"/>
    </row>
    <row r="153" spans="1:9" s="71" customFormat="1" ht="15">
      <c r="A153" s="66"/>
      <c r="B153" s="65"/>
      <c r="C153" s="65"/>
      <c r="D153" s="65"/>
      <c r="E153" s="65"/>
      <c r="F153" s="65"/>
      <c r="G153" s="65"/>
      <c r="H153" s="65"/>
      <c r="I153" s="65"/>
    </row>
    <row r="154" spans="1:9" s="71" customFormat="1" ht="15">
      <c r="A154" s="66"/>
      <c r="B154" s="65"/>
      <c r="C154" s="65"/>
      <c r="D154" s="65"/>
      <c r="E154" s="65"/>
      <c r="F154" s="65"/>
      <c r="G154" s="65"/>
      <c r="H154" s="65"/>
      <c r="I154" s="65"/>
    </row>
    <row r="155" spans="1:9" s="71" customFormat="1" ht="15">
      <c r="A155" s="66"/>
      <c r="B155" s="65"/>
      <c r="C155" s="65"/>
      <c r="D155" s="65"/>
      <c r="E155" s="65"/>
      <c r="F155" s="65"/>
      <c r="G155" s="65"/>
      <c r="H155" s="65"/>
      <c r="I155" s="65"/>
    </row>
    <row r="156" spans="1:9" s="71" customFormat="1" ht="15">
      <c r="A156" s="66"/>
      <c r="B156" s="65"/>
      <c r="C156" s="65"/>
      <c r="D156" s="65"/>
      <c r="E156" s="65"/>
      <c r="F156" s="65"/>
      <c r="G156" s="65"/>
      <c r="H156" s="65"/>
      <c r="I156" s="65"/>
    </row>
    <row r="157" spans="1:9" s="71" customFormat="1" ht="15">
      <c r="A157" s="66"/>
      <c r="B157" s="65"/>
      <c r="C157" s="65"/>
      <c r="D157" s="65"/>
      <c r="E157" s="65"/>
      <c r="F157" s="65"/>
      <c r="G157" s="65"/>
      <c r="H157" s="65"/>
      <c r="I157" s="65"/>
    </row>
    <row r="158" spans="1:9" s="71" customFormat="1" ht="15">
      <c r="A158" s="66"/>
      <c r="B158" s="65"/>
      <c r="C158" s="65"/>
      <c r="D158" s="65"/>
      <c r="E158" s="65"/>
      <c r="F158" s="65"/>
      <c r="G158" s="65"/>
      <c r="H158" s="65"/>
      <c r="I158" s="65"/>
    </row>
    <row r="159" spans="1:9" s="71" customFormat="1" ht="15">
      <c r="A159" s="66"/>
      <c r="B159" s="65"/>
      <c r="C159" s="65"/>
      <c r="D159" s="65"/>
      <c r="E159" s="65"/>
      <c r="F159" s="65"/>
      <c r="G159" s="65"/>
      <c r="H159" s="65"/>
      <c r="I159" s="65"/>
    </row>
    <row r="160" spans="1:9" s="71" customFormat="1" ht="15">
      <c r="A160" s="66"/>
      <c r="B160" s="65"/>
      <c r="C160" s="65"/>
      <c r="D160" s="65"/>
      <c r="E160" s="65"/>
      <c r="F160" s="65"/>
      <c r="G160" s="65"/>
      <c r="H160" s="65"/>
      <c r="I160" s="65"/>
    </row>
    <row r="161" spans="1:9" s="71" customFormat="1" ht="15">
      <c r="A161" s="66"/>
      <c r="B161" s="65"/>
      <c r="C161" s="65"/>
      <c r="D161" s="65"/>
      <c r="E161" s="65"/>
      <c r="F161" s="65"/>
      <c r="G161" s="65"/>
      <c r="H161" s="65"/>
      <c r="I161" s="65"/>
    </row>
    <row r="162" spans="1:9" s="71" customFormat="1" ht="15">
      <c r="A162" s="66"/>
      <c r="B162" s="65"/>
      <c r="C162" s="65"/>
      <c r="D162" s="65"/>
      <c r="E162" s="65"/>
      <c r="F162" s="65"/>
      <c r="G162" s="65"/>
      <c r="H162" s="65"/>
      <c r="I162" s="65"/>
    </row>
    <row r="163" spans="1:9" s="71" customFormat="1" ht="15">
      <c r="A163" s="66"/>
      <c r="B163" s="65"/>
      <c r="C163" s="65"/>
      <c r="D163" s="65"/>
      <c r="E163" s="65"/>
      <c r="F163" s="65"/>
      <c r="G163" s="65"/>
      <c r="H163" s="65"/>
      <c r="I163" s="65"/>
    </row>
    <row r="164" spans="1:9" s="71" customFormat="1" ht="15">
      <c r="A164" s="66"/>
      <c r="B164" s="65"/>
      <c r="C164" s="65"/>
      <c r="D164" s="65"/>
      <c r="E164" s="65"/>
      <c r="F164" s="65"/>
      <c r="G164" s="65"/>
      <c r="H164" s="65"/>
      <c r="I164" s="65"/>
    </row>
    <row r="165" spans="1:9" s="71" customFormat="1" ht="15">
      <c r="A165" s="66"/>
      <c r="B165" s="65"/>
      <c r="C165" s="65"/>
      <c r="D165" s="65"/>
      <c r="E165" s="65"/>
      <c r="F165" s="65"/>
      <c r="G165" s="65"/>
      <c r="H165" s="65"/>
      <c r="I165" s="65"/>
    </row>
    <row r="166" spans="1:9" s="71" customFormat="1" ht="15">
      <c r="A166" s="66"/>
      <c r="B166" s="65"/>
      <c r="C166" s="65"/>
      <c r="D166" s="65"/>
      <c r="E166" s="65"/>
      <c r="F166" s="65"/>
      <c r="G166" s="65"/>
      <c r="H166" s="65"/>
      <c r="I166" s="65"/>
    </row>
    <row r="167" spans="1:9" s="71" customFormat="1" ht="15">
      <c r="A167" s="66"/>
      <c r="B167" s="65"/>
      <c r="C167" s="65"/>
      <c r="D167" s="65"/>
      <c r="E167" s="65"/>
      <c r="F167" s="65"/>
      <c r="G167" s="65"/>
      <c r="H167" s="65"/>
      <c r="I167" s="65"/>
    </row>
    <row r="168" spans="1:9" s="71" customFormat="1" ht="15">
      <c r="A168" s="66"/>
      <c r="B168" s="65"/>
      <c r="C168" s="65"/>
      <c r="D168" s="65"/>
      <c r="E168" s="65"/>
      <c r="F168" s="65"/>
      <c r="G168" s="65"/>
      <c r="H168" s="65"/>
      <c r="I168" s="65"/>
    </row>
    <row r="169" spans="1:9" s="71" customFormat="1" ht="15">
      <c r="A169" s="66"/>
      <c r="B169" s="65"/>
      <c r="C169" s="65"/>
      <c r="D169" s="65"/>
      <c r="E169" s="65"/>
      <c r="F169" s="65"/>
      <c r="G169" s="65"/>
      <c r="H169" s="65"/>
      <c r="I169" s="65"/>
    </row>
    <row r="170" spans="1:9" s="71" customFormat="1" ht="15">
      <c r="A170" s="66"/>
      <c r="B170" s="65"/>
      <c r="C170" s="65"/>
      <c r="D170" s="65"/>
      <c r="E170" s="65"/>
      <c r="F170" s="65"/>
      <c r="G170" s="65"/>
      <c r="H170" s="65"/>
      <c r="I170" s="65"/>
    </row>
    <row r="171" spans="1:9" s="71" customFormat="1" ht="15">
      <c r="A171" s="66"/>
      <c r="B171" s="65"/>
      <c r="C171" s="65"/>
      <c r="D171" s="65"/>
      <c r="E171" s="65"/>
      <c r="F171" s="65"/>
      <c r="G171" s="65"/>
      <c r="H171" s="65"/>
      <c r="I171" s="65"/>
    </row>
    <row r="172" spans="1:9" s="71" customFormat="1" ht="15">
      <c r="A172" s="66"/>
      <c r="B172" s="65"/>
      <c r="C172" s="65"/>
      <c r="D172" s="65"/>
      <c r="E172" s="65"/>
      <c r="F172" s="65"/>
      <c r="G172" s="65"/>
      <c r="H172" s="65"/>
      <c r="I172" s="65"/>
    </row>
    <row r="173" spans="1:9" s="71" customFormat="1" ht="15">
      <c r="A173" s="66"/>
      <c r="B173" s="65"/>
      <c r="C173" s="65"/>
      <c r="D173" s="65"/>
      <c r="E173" s="65"/>
      <c r="F173" s="65"/>
      <c r="G173" s="65"/>
      <c r="H173" s="65"/>
      <c r="I173" s="65"/>
    </row>
    <row r="174" spans="1:9" s="71" customFormat="1" ht="15">
      <c r="A174" s="66"/>
      <c r="B174" s="65"/>
      <c r="C174" s="65"/>
      <c r="D174" s="65"/>
      <c r="E174" s="65"/>
      <c r="F174" s="65"/>
      <c r="G174" s="65"/>
      <c r="H174" s="65"/>
      <c r="I174" s="65"/>
    </row>
    <row r="175" spans="2:9" ht="12.75">
      <c r="B175" s="65"/>
      <c r="C175" s="65"/>
      <c r="D175" s="65"/>
      <c r="E175" s="65"/>
      <c r="F175" s="65"/>
      <c r="G175" s="65"/>
      <c r="H175" s="65"/>
      <c r="I175" s="65"/>
    </row>
  </sheetData>
  <sheetProtection/>
  <mergeCells count="25">
    <mergeCell ref="E34:E38"/>
    <mergeCell ref="B37:B38"/>
    <mergeCell ref="E24:E28"/>
    <mergeCell ref="B27:B28"/>
    <mergeCell ref="E29:E33"/>
    <mergeCell ref="B32:B33"/>
    <mergeCell ref="B12:B13"/>
    <mergeCell ref="E14:E18"/>
    <mergeCell ref="B17:B18"/>
    <mergeCell ref="E19:E23"/>
    <mergeCell ref="B22:B23"/>
    <mergeCell ref="F5:F6"/>
    <mergeCell ref="G5:G6"/>
    <mergeCell ref="H5:H6"/>
    <mergeCell ref="E9:E13"/>
    <mergeCell ref="E40:E44"/>
    <mergeCell ref="B43:B44"/>
    <mergeCell ref="A2:I2"/>
    <mergeCell ref="A4:A6"/>
    <mergeCell ref="B4:B6"/>
    <mergeCell ref="C4:C6"/>
    <mergeCell ref="D4:D6"/>
    <mergeCell ref="E4:E6"/>
    <mergeCell ref="F4:H4"/>
    <mergeCell ref="I4:I6"/>
  </mergeCells>
  <printOptions horizontalCentered="1"/>
  <pageMargins left="0.4330708661417323" right="0.4330708661417323" top="0.26" bottom="0.3" header="0.24" footer="0.16"/>
  <pageSetup horizontalDpi="600" verticalDpi="600" orientation="landscape" paperSize="9" scale="60" r:id="rId1"/>
  <headerFooter alignWithMargins="0">
    <oddFooter>&amp;C&amp;8Strona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G1" sqref="G1"/>
    </sheetView>
  </sheetViews>
  <sheetFormatPr defaultColWidth="8.625" defaultRowHeight="12.75"/>
  <cols>
    <col min="1" max="1" width="5.625" style="362" customWidth="1"/>
    <col min="2" max="2" width="23.75390625" style="362" customWidth="1"/>
    <col min="3" max="3" width="12.125" style="362" customWidth="1"/>
    <col min="4" max="4" width="3.625" style="362" customWidth="1"/>
    <col min="5" max="5" width="13.375" style="362" customWidth="1"/>
    <col min="6" max="6" width="14.75390625" style="362" customWidth="1"/>
    <col min="7" max="7" width="13.375" style="362" customWidth="1"/>
    <col min="8" max="8" width="11.25390625" style="362" customWidth="1"/>
    <col min="9" max="16384" width="8.625" style="362" customWidth="1"/>
  </cols>
  <sheetData>
    <row r="1" ht="55.5" customHeight="1">
      <c r="G1" s="713" t="s">
        <v>799</v>
      </c>
    </row>
    <row r="2" spans="1:7" ht="20.25" customHeight="1">
      <c r="A2" s="809" t="s">
        <v>20</v>
      </c>
      <c r="B2" s="809"/>
      <c r="C2" s="809"/>
      <c r="D2" s="809"/>
      <c r="E2" s="809"/>
      <c r="F2" s="809"/>
      <c r="G2" s="809"/>
    </row>
    <row r="3" ht="14.25" customHeight="1">
      <c r="A3" s="363"/>
    </row>
    <row r="4" spans="1:7" ht="14.25" customHeight="1">
      <c r="A4" s="810" t="s">
        <v>328</v>
      </c>
      <c r="B4" s="810"/>
      <c r="C4" s="810"/>
      <c r="D4" s="810"/>
      <c r="E4" s="810"/>
      <c r="F4" s="810"/>
      <c r="G4" s="810"/>
    </row>
    <row r="5" ht="8.25" customHeight="1">
      <c r="G5" s="364"/>
    </row>
    <row r="6" spans="1:7" ht="9.75" customHeight="1">
      <c r="A6" s="811" t="s">
        <v>280</v>
      </c>
      <c r="B6" s="811" t="s">
        <v>329</v>
      </c>
      <c r="C6" s="811"/>
      <c r="D6" s="811"/>
      <c r="E6" s="811"/>
      <c r="F6" s="812" t="s">
        <v>68</v>
      </c>
      <c r="G6" s="812" t="s">
        <v>330</v>
      </c>
    </row>
    <row r="7" spans="1:7" ht="9.75" customHeight="1">
      <c r="A7" s="811"/>
      <c r="B7" s="811"/>
      <c r="C7" s="811"/>
      <c r="D7" s="811"/>
      <c r="E7" s="811"/>
      <c r="F7" s="812"/>
      <c r="G7" s="812"/>
    </row>
    <row r="8" spans="1:7" ht="9.75" customHeight="1">
      <c r="A8" s="811"/>
      <c r="B8" s="811"/>
      <c r="C8" s="811"/>
      <c r="D8" s="811"/>
      <c r="E8" s="811"/>
      <c r="F8" s="812"/>
      <c r="G8" s="812"/>
    </row>
    <row r="9" spans="1:7" s="366" customFormat="1" ht="6.75" customHeight="1">
      <c r="A9" s="365">
        <v>1</v>
      </c>
      <c r="B9" s="813">
        <v>2</v>
      </c>
      <c r="C9" s="813"/>
      <c r="D9" s="813"/>
      <c r="E9" s="813"/>
      <c r="F9" s="365">
        <v>3</v>
      </c>
      <c r="G9" s="365">
        <v>4</v>
      </c>
    </row>
    <row r="10" spans="1:7" ht="18.75" customHeight="1">
      <c r="A10" s="811" t="s">
        <v>331</v>
      </c>
      <c r="B10" s="811"/>
      <c r="C10" s="811"/>
      <c r="D10" s="811"/>
      <c r="E10" s="811"/>
      <c r="F10" s="367"/>
      <c r="G10" s="368">
        <f>SUM(G11:G18)</f>
        <v>2020000</v>
      </c>
    </row>
    <row r="11" spans="1:7" ht="18.75" customHeight="1">
      <c r="A11" s="369" t="s">
        <v>332</v>
      </c>
      <c r="B11" s="814" t="s">
        <v>333</v>
      </c>
      <c r="C11" s="814"/>
      <c r="D11" s="814"/>
      <c r="E11" s="814"/>
      <c r="F11" s="369" t="s">
        <v>334</v>
      </c>
      <c r="G11" s="370"/>
    </row>
    <row r="12" spans="1:8" ht="18.75" customHeight="1">
      <c r="A12" s="371" t="s">
        <v>335</v>
      </c>
      <c r="B12" s="815" t="s">
        <v>336</v>
      </c>
      <c r="C12" s="815"/>
      <c r="D12" s="815"/>
      <c r="E12" s="815"/>
      <c r="F12" s="371" t="s">
        <v>334</v>
      </c>
      <c r="G12" s="372">
        <v>0</v>
      </c>
      <c r="H12" s="373"/>
    </row>
    <row r="13" spans="1:8" ht="27" customHeight="1">
      <c r="A13" s="371" t="s">
        <v>337</v>
      </c>
      <c r="B13" s="816" t="s">
        <v>338</v>
      </c>
      <c r="C13" s="816"/>
      <c r="D13" s="816"/>
      <c r="E13" s="816"/>
      <c r="F13" s="371" t="s">
        <v>339</v>
      </c>
      <c r="G13" s="372">
        <v>0</v>
      </c>
      <c r="H13" s="373"/>
    </row>
    <row r="14" spans="1:7" ht="18.75" customHeight="1">
      <c r="A14" s="371" t="s">
        <v>340</v>
      </c>
      <c r="B14" s="815" t="s">
        <v>341</v>
      </c>
      <c r="C14" s="815"/>
      <c r="D14" s="815"/>
      <c r="E14" s="815"/>
      <c r="F14" s="371" t="s">
        <v>342</v>
      </c>
      <c r="G14" s="372">
        <v>20000</v>
      </c>
    </row>
    <row r="15" spans="1:7" ht="18.75" customHeight="1">
      <c r="A15" s="371" t="s">
        <v>343</v>
      </c>
      <c r="B15" s="815" t="s">
        <v>344</v>
      </c>
      <c r="C15" s="815"/>
      <c r="D15" s="815"/>
      <c r="E15" s="815"/>
      <c r="F15" s="371" t="s">
        <v>345</v>
      </c>
      <c r="G15" s="372"/>
    </row>
    <row r="16" spans="1:7" ht="18.75" customHeight="1">
      <c r="A16" s="371" t="s">
        <v>346</v>
      </c>
      <c r="B16" s="815" t="s">
        <v>347</v>
      </c>
      <c r="C16" s="815"/>
      <c r="D16" s="815"/>
      <c r="E16" s="815"/>
      <c r="F16" s="371" t="s">
        <v>348</v>
      </c>
      <c r="G16" s="372"/>
    </row>
    <row r="17" spans="1:7" ht="18.75" customHeight="1">
      <c r="A17" s="371" t="s">
        <v>349</v>
      </c>
      <c r="B17" s="815" t="s">
        <v>350</v>
      </c>
      <c r="C17" s="815"/>
      <c r="D17" s="815"/>
      <c r="E17" s="815"/>
      <c r="F17" s="371" t="s">
        <v>351</v>
      </c>
      <c r="G17" s="372">
        <v>2000000</v>
      </c>
    </row>
    <row r="18" spans="1:7" ht="18.75" customHeight="1">
      <c r="A18" s="371" t="s">
        <v>352</v>
      </c>
      <c r="B18" s="817" t="s">
        <v>353</v>
      </c>
      <c r="C18" s="817"/>
      <c r="D18" s="817"/>
      <c r="E18" s="817"/>
      <c r="F18" s="374" t="s">
        <v>354</v>
      </c>
      <c r="G18" s="375">
        <v>0</v>
      </c>
    </row>
    <row r="19" spans="1:8" ht="18.75" customHeight="1">
      <c r="A19" s="811" t="s">
        <v>355</v>
      </c>
      <c r="B19" s="811"/>
      <c r="C19" s="811"/>
      <c r="D19" s="811"/>
      <c r="E19" s="811"/>
      <c r="F19" s="367"/>
      <c r="G19" s="368">
        <f>SUM(G20:G25)</f>
        <v>2781752</v>
      </c>
      <c r="H19" s="373"/>
    </row>
    <row r="20" spans="1:7" ht="18.75" customHeight="1">
      <c r="A20" s="369" t="s">
        <v>332</v>
      </c>
      <c r="B20" s="818" t="s">
        <v>21</v>
      </c>
      <c r="C20" s="814"/>
      <c r="D20" s="814"/>
      <c r="E20" s="814"/>
      <c r="F20" s="369" t="s">
        <v>356</v>
      </c>
      <c r="G20" s="370">
        <v>340396</v>
      </c>
    </row>
    <row r="21" spans="1:8" ht="39.75" customHeight="1">
      <c r="A21" s="371" t="s">
        <v>337</v>
      </c>
      <c r="B21" s="819" t="s">
        <v>357</v>
      </c>
      <c r="C21" s="819"/>
      <c r="D21" s="819"/>
      <c r="E21" s="819"/>
      <c r="F21" s="371" t="s">
        <v>358</v>
      </c>
      <c r="G21" s="372">
        <v>1941356</v>
      </c>
      <c r="H21" s="373"/>
    </row>
    <row r="22" spans="1:7" ht="18.75" customHeight="1">
      <c r="A22" s="371" t="s">
        <v>340</v>
      </c>
      <c r="B22" s="815" t="s">
        <v>359</v>
      </c>
      <c r="C22" s="815"/>
      <c r="D22" s="815"/>
      <c r="E22" s="815"/>
      <c r="F22" s="371" t="s">
        <v>360</v>
      </c>
      <c r="G22" s="372">
        <v>0</v>
      </c>
    </row>
    <row r="23" spans="1:7" ht="18.75" customHeight="1">
      <c r="A23" s="371" t="s">
        <v>343</v>
      </c>
      <c r="B23" s="815" t="s">
        <v>361</v>
      </c>
      <c r="C23" s="815"/>
      <c r="D23" s="815"/>
      <c r="E23" s="815"/>
      <c r="F23" s="371" t="s">
        <v>362</v>
      </c>
      <c r="G23" s="372"/>
    </row>
    <row r="24" spans="1:7" ht="18.75" customHeight="1">
      <c r="A24" s="371" t="s">
        <v>346</v>
      </c>
      <c r="B24" s="376" t="s">
        <v>363</v>
      </c>
      <c r="C24" s="377"/>
      <c r="D24" s="377"/>
      <c r="E24" s="378"/>
      <c r="F24" s="371" t="s">
        <v>364</v>
      </c>
      <c r="G24" s="372">
        <v>500000</v>
      </c>
    </row>
    <row r="25" spans="1:7" ht="18.75" customHeight="1">
      <c r="A25" s="374" t="s">
        <v>349</v>
      </c>
      <c r="B25" s="817" t="s">
        <v>365</v>
      </c>
      <c r="C25" s="817"/>
      <c r="D25" s="817"/>
      <c r="E25" s="817"/>
      <c r="F25" s="374" t="s">
        <v>366</v>
      </c>
      <c r="G25" s="375"/>
    </row>
    <row r="26" spans="1:7" ht="7.5" customHeight="1">
      <c r="A26" s="379"/>
      <c r="B26" s="380"/>
      <c r="C26" s="380"/>
      <c r="D26" s="380"/>
      <c r="E26" s="380"/>
      <c r="F26" s="380"/>
      <c r="G26" s="380"/>
    </row>
  </sheetData>
  <sheetProtection/>
  <mergeCells count="22">
    <mergeCell ref="B25:E25"/>
    <mergeCell ref="B21:E21"/>
    <mergeCell ref="B22:E22"/>
    <mergeCell ref="B23:E23"/>
    <mergeCell ref="B17:E17"/>
    <mergeCell ref="B18:E18"/>
    <mergeCell ref="A19:E19"/>
    <mergeCell ref="B20:E20"/>
    <mergeCell ref="B13:E13"/>
    <mergeCell ref="B14:E14"/>
    <mergeCell ref="B15:E15"/>
    <mergeCell ref="B16:E16"/>
    <mergeCell ref="B9:E9"/>
    <mergeCell ref="A10:E10"/>
    <mergeCell ref="B11:E11"/>
    <mergeCell ref="B12:E12"/>
    <mergeCell ref="A2:G2"/>
    <mergeCell ref="A4:G4"/>
    <mergeCell ref="A6:A8"/>
    <mergeCell ref="B6:E8"/>
    <mergeCell ref="F6:F8"/>
    <mergeCell ref="G6:G8"/>
  </mergeCells>
  <printOptions/>
  <pageMargins left="0.7875" right="0.7875" top="0.78" bottom="1.0527777777777778" header="0.35" footer="0.78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81"/>
  <sheetViews>
    <sheetView zoomScale="75" zoomScaleNormal="75" zoomScalePageLayoutView="0" workbookViewId="0" topLeftCell="A1">
      <pane xSplit="5" topLeftCell="AI1" activePane="topRight" state="frozen"/>
      <selection pane="topLeft" activeCell="A1" sqref="A1"/>
      <selection pane="topRight" activeCell="E2" sqref="E2"/>
    </sheetView>
  </sheetViews>
  <sheetFormatPr defaultColWidth="8.625" defaultRowHeight="12.75"/>
  <cols>
    <col min="1" max="1" width="5.125" style="381" customWidth="1"/>
    <col min="2" max="2" width="21.75390625" style="715" customWidth="1"/>
    <col min="3" max="3" width="21.875" style="381" customWidth="1"/>
    <col min="4" max="4" width="59.25390625" style="381" customWidth="1"/>
    <col min="5" max="5" width="24.75390625" style="381" customWidth="1"/>
    <col min="6" max="6" width="8.75390625" style="381" hidden="1" customWidth="1"/>
    <col min="7" max="7" width="11.375" style="381" hidden="1" customWidth="1"/>
    <col min="8" max="8" width="9.875" style="381" hidden="1" customWidth="1"/>
    <col min="9" max="9" width="10.625" style="381" hidden="1" customWidth="1"/>
    <col min="10" max="10" width="8.75390625" style="381" hidden="1" customWidth="1"/>
    <col min="11" max="11" width="10.00390625" style="381" hidden="1" customWidth="1"/>
    <col min="12" max="12" width="10.875" style="381" hidden="1" customWidth="1"/>
    <col min="13" max="15" width="10.375" style="381" hidden="1" customWidth="1"/>
    <col min="16" max="16" width="10.625" style="381" hidden="1" customWidth="1"/>
    <col min="17" max="17" width="8.75390625" style="381" hidden="1" customWidth="1"/>
    <col min="18" max="19" width="10.375" style="381" hidden="1" customWidth="1"/>
    <col min="20" max="21" width="10.25390625" style="381" hidden="1" customWidth="1"/>
    <col min="22" max="22" width="11.125" style="381" hidden="1" customWidth="1"/>
    <col min="23" max="23" width="8.75390625" style="381" hidden="1" customWidth="1"/>
    <col min="24" max="24" width="9.75390625" style="381" hidden="1" customWidth="1"/>
    <col min="25" max="25" width="8.75390625" style="381" hidden="1" customWidth="1"/>
    <col min="26" max="26" width="11.00390625" style="381" hidden="1" customWidth="1"/>
    <col min="27" max="27" width="11.125" style="381" hidden="1" customWidth="1"/>
    <col min="28" max="28" width="10.625" style="381" hidden="1" customWidth="1"/>
    <col min="29" max="29" width="10.25390625" style="381" hidden="1" customWidth="1"/>
    <col min="30" max="32" width="8.75390625" style="381" hidden="1" customWidth="1"/>
    <col min="33" max="33" width="12.375" style="381" hidden="1" customWidth="1"/>
    <col min="34" max="34" width="14.25390625" style="382" hidden="1" customWidth="1"/>
    <col min="35" max="35" width="8.625" style="381" customWidth="1"/>
    <col min="36" max="45" width="8.625" style="381" hidden="1" customWidth="1"/>
    <col min="46" max="16384" width="8.625" style="381" customWidth="1"/>
  </cols>
  <sheetData>
    <row r="1" ht="6" customHeight="1"/>
    <row r="2" ht="32.25" customHeight="1">
      <c r="E2" s="713" t="s">
        <v>800</v>
      </c>
    </row>
    <row r="3" spans="1:33" ht="27.75" customHeight="1">
      <c r="A3" s="828" t="s">
        <v>647</v>
      </c>
      <c r="B3" s="828"/>
      <c r="C3" s="828"/>
      <c r="D3" s="828"/>
      <c r="E3" s="828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</row>
    <row r="4" spans="1:33" ht="12.75" customHeight="1" thickBot="1">
      <c r="A4" s="384"/>
      <c r="B4" s="716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</row>
    <row r="5" spans="1:44" ht="40.5" customHeight="1" thickBot="1">
      <c r="A5" s="385" t="s">
        <v>650</v>
      </c>
      <c r="B5" s="386" t="s">
        <v>368</v>
      </c>
      <c r="C5" s="387" t="s">
        <v>651</v>
      </c>
      <c r="D5" s="385" t="s">
        <v>652</v>
      </c>
      <c r="E5" s="388" t="s">
        <v>369</v>
      </c>
      <c r="F5" s="389" t="s">
        <v>512</v>
      </c>
      <c r="G5" s="389" t="s">
        <v>513</v>
      </c>
      <c r="H5" s="389" t="s">
        <v>514</v>
      </c>
      <c r="I5" s="389" t="s">
        <v>515</v>
      </c>
      <c r="J5" s="389" t="s">
        <v>516</v>
      </c>
      <c r="K5" s="389" t="s">
        <v>517</v>
      </c>
      <c r="L5" s="389" t="s">
        <v>596</v>
      </c>
      <c r="M5" s="389" t="s">
        <v>518</v>
      </c>
      <c r="N5" s="389" t="s">
        <v>519</v>
      </c>
      <c r="O5" s="389" t="s">
        <v>597</v>
      </c>
      <c r="P5" s="389" t="s">
        <v>520</v>
      </c>
      <c r="Q5" s="389" t="s">
        <v>521</v>
      </c>
      <c r="R5" s="389" t="s">
        <v>522</v>
      </c>
      <c r="S5" s="389" t="s">
        <v>599</v>
      </c>
      <c r="T5" s="389" t="s">
        <v>523</v>
      </c>
      <c r="U5" s="389" t="s">
        <v>598</v>
      </c>
      <c r="V5" s="389" t="s">
        <v>524</v>
      </c>
      <c r="W5" s="389" t="s">
        <v>525</v>
      </c>
      <c r="X5" s="389" t="s">
        <v>600</v>
      </c>
      <c r="Y5" s="389" t="s">
        <v>601</v>
      </c>
      <c r="Z5" s="389" t="s">
        <v>526</v>
      </c>
      <c r="AA5" s="389" t="s">
        <v>527</v>
      </c>
      <c r="AB5" s="389" t="s">
        <v>528</v>
      </c>
      <c r="AC5" s="389" t="s">
        <v>529</v>
      </c>
      <c r="AD5" s="389" t="s">
        <v>530</v>
      </c>
      <c r="AE5" s="389" t="s">
        <v>531</v>
      </c>
      <c r="AF5" s="389" t="s">
        <v>532</v>
      </c>
      <c r="AG5" s="390" t="s">
        <v>533</v>
      </c>
      <c r="AH5" s="391"/>
      <c r="AJ5" s="392"/>
      <c r="AK5" s="393" t="s">
        <v>370</v>
      </c>
      <c r="AL5" s="392">
        <v>60016</v>
      </c>
      <c r="AM5" s="392">
        <v>75412</v>
      </c>
      <c r="AN5" s="392">
        <v>90004</v>
      </c>
      <c r="AO5" s="392">
        <v>90008</v>
      </c>
      <c r="AP5" s="392">
        <v>92109</v>
      </c>
      <c r="AQ5" s="392">
        <v>92195</v>
      </c>
      <c r="AR5" s="392"/>
    </row>
    <row r="6" spans="1:44" ht="24.75" customHeight="1" thickBot="1">
      <c r="A6" s="394">
        <v>1</v>
      </c>
      <c r="B6" s="394" t="s">
        <v>371</v>
      </c>
      <c r="C6" s="396">
        <v>7177.15</v>
      </c>
      <c r="D6" s="397" t="s">
        <v>653</v>
      </c>
      <c r="E6" s="398">
        <v>720</v>
      </c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>
        <v>2500</v>
      </c>
      <c r="AB6" s="399"/>
      <c r="AC6" s="399"/>
      <c r="AD6" s="399"/>
      <c r="AE6" s="399"/>
      <c r="AF6" s="399"/>
      <c r="AG6" s="400">
        <f aca="true" t="shared" si="0" ref="AG6:AG29">SUM(F6:AC6)</f>
        <v>2500</v>
      </c>
      <c r="AH6" s="401"/>
      <c r="AJ6" s="392">
        <v>4300</v>
      </c>
      <c r="AK6" s="392">
        <f>4000</f>
        <v>4000</v>
      </c>
      <c r="AL6" s="392">
        <f>4500+2197+2000</f>
        <v>8697</v>
      </c>
      <c r="AM6" s="392"/>
      <c r="AN6" s="392"/>
      <c r="AO6" s="392"/>
      <c r="AP6" s="392"/>
      <c r="AQ6" s="392">
        <f>3000+1000+2000+1000+1500+1000+1300+1100+1000</f>
        <v>12900</v>
      </c>
      <c r="AR6" s="392"/>
    </row>
    <row r="7" spans="1:44" ht="24.75" customHeight="1">
      <c r="A7" s="402"/>
      <c r="B7" s="402"/>
      <c r="C7" s="404"/>
      <c r="D7" s="405" t="s">
        <v>654</v>
      </c>
      <c r="E7" s="406">
        <v>720</v>
      </c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>
        <v>7000</v>
      </c>
      <c r="AA7" s="407"/>
      <c r="AB7" s="407"/>
      <c r="AC7" s="407"/>
      <c r="AD7" s="407"/>
      <c r="AE7" s="407"/>
      <c r="AF7" s="407"/>
      <c r="AG7" s="408">
        <f t="shared" si="0"/>
        <v>7000</v>
      </c>
      <c r="AH7" s="824">
        <f>AG7+AG8+AG9</f>
        <v>13339.77</v>
      </c>
      <c r="AJ7" s="409" t="s">
        <v>374</v>
      </c>
      <c r="AK7" s="409">
        <f aca="true" t="shared" si="1" ref="AK7:AQ7">SUM(AK6:AK6)</f>
        <v>4000</v>
      </c>
      <c r="AL7" s="409">
        <f t="shared" si="1"/>
        <v>8697</v>
      </c>
      <c r="AM7" s="409">
        <f t="shared" si="1"/>
        <v>0</v>
      </c>
      <c r="AN7" s="409">
        <f t="shared" si="1"/>
        <v>0</v>
      </c>
      <c r="AO7" s="409">
        <f t="shared" si="1"/>
        <v>0</v>
      </c>
      <c r="AP7" s="409">
        <f t="shared" si="1"/>
        <v>0</v>
      </c>
      <c r="AQ7" s="409">
        <f t="shared" si="1"/>
        <v>12900</v>
      </c>
      <c r="AR7" s="409">
        <f>SUM(AK7:AQ7)</f>
        <v>25597</v>
      </c>
    </row>
    <row r="8" spans="1:44" ht="24.75" customHeight="1" thickBot="1">
      <c r="A8" s="410"/>
      <c r="B8" s="410"/>
      <c r="C8" s="412"/>
      <c r="D8" s="413" t="s">
        <v>655</v>
      </c>
      <c r="E8" s="414">
        <v>5737.15</v>
      </c>
      <c r="F8" s="415"/>
      <c r="G8" s="415"/>
      <c r="H8" s="415"/>
      <c r="I8" s="415"/>
      <c r="J8" s="415"/>
      <c r="K8" s="415"/>
      <c r="L8" s="415"/>
      <c r="M8" s="415"/>
      <c r="N8" s="416">
        <v>339.77</v>
      </c>
      <c r="O8" s="416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7">
        <f t="shared" si="0"/>
        <v>339.77</v>
      </c>
      <c r="AH8" s="824"/>
      <c r="AJ8" s="392">
        <v>6050</v>
      </c>
      <c r="AK8" s="392"/>
      <c r="AL8" s="392">
        <f>3500+17231</f>
        <v>20731</v>
      </c>
      <c r="AM8" s="392">
        <v>3700</v>
      </c>
      <c r="AN8" s="392">
        <f>5500+8500</f>
        <v>14000</v>
      </c>
      <c r="AO8" s="392"/>
      <c r="AP8" s="392">
        <f>4000+6199+5400+6075+18200+7240+5095-200-75</f>
        <v>51934</v>
      </c>
      <c r="AQ8" s="392">
        <f>4000+7000+4200+5000-7000</f>
        <v>13200</v>
      </c>
      <c r="AR8" s="392">
        <f>SUM(AK8:AQ8)</f>
        <v>103565</v>
      </c>
    </row>
    <row r="9" spans="1:44" ht="24.75" customHeight="1" thickBot="1">
      <c r="A9" s="402">
        <v>2</v>
      </c>
      <c r="B9" s="394" t="s">
        <v>372</v>
      </c>
      <c r="C9" s="396">
        <v>8254.95</v>
      </c>
      <c r="D9" s="397" t="s">
        <v>656</v>
      </c>
      <c r="E9" s="418">
        <v>5424.95</v>
      </c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>
        <v>6000</v>
      </c>
      <c r="AC9" s="399"/>
      <c r="AD9" s="399"/>
      <c r="AE9" s="399"/>
      <c r="AF9" s="399"/>
      <c r="AG9" s="419">
        <f t="shared" si="0"/>
        <v>6000</v>
      </c>
      <c r="AH9" s="824"/>
      <c r="AJ9" s="409" t="s">
        <v>375</v>
      </c>
      <c r="AK9" s="409">
        <f aca="true" t="shared" si="2" ref="AK9:AQ9">SUM(AK7:AK7)</f>
        <v>4000</v>
      </c>
      <c r="AL9" s="409">
        <f t="shared" si="2"/>
        <v>8697</v>
      </c>
      <c r="AM9" s="409">
        <f t="shared" si="2"/>
        <v>0</v>
      </c>
      <c r="AN9" s="409">
        <f t="shared" si="2"/>
        <v>0</v>
      </c>
      <c r="AO9" s="409">
        <f t="shared" si="2"/>
        <v>0</v>
      </c>
      <c r="AP9" s="409">
        <f t="shared" si="2"/>
        <v>0</v>
      </c>
      <c r="AQ9" s="409">
        <f t="shared" si="2"/>
        <v>12900</v>
      </c>
      <c r="AR9" s="409">
        <f>SUM(AK9:AQ9)</f>
        <v>25597</v>
      </c>
    </row>
    <row r="10" spans="1:44" ht="24.75" customHeight="1">
      <c r="A10" s="402"/>
      <c r="B10" s="402"/>
      <c r="C10" s="404"/>
      <c r="D10" s="405" t="s">
        <v>654</v>
      </c>
      <c r="E10" s="420">
        <v>830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>
        <v>400</v>
      </c>
      <c r="AA10" s="407">
        <v>2500</v>
      </c>
      <c r="AB10" s="407"/>
      <c r="AC10" s="407"/>
      <c r="AD10" s="407"/>
      <c r="AE10" s="407"/>
      <c r="AF10" s="407"/>
      <c r="AG10" s="408">
        <f t="shared" si="0"/>
        <v>2900</v>
      </c>
      <c r="AH10" s="824">
        <f>AG10+AG11</f>
        <v>6903.91</v>
      </c>
      <c r="AJ10" s="409" t="s">
        <v>374</v>
      </c>
      <c r="AK10" s="409">
        <f aca="true" t="shared" si="3" ref="AK10:AQ10">SUM(AK8:AK9)</f>
        <v>4000</v>
      </c>
      <c r="AL10" s="409">
        <f t="shared" si="3"/>
        <v>29428</v>
      </c>
      <c r="AM10" s="409">
        <f t="shared" si="3"/>
        <v>3700</v>
      </c>
      <c r="AN10" s="409">
        <f t="shared" si="3"/>
        <v>14000</v>
      </c>
      <c r="AO10" s="409">
        <f t="shared" si="3"/>
        <v>0</v>
      </c>
      <c r="AP10" s="409">
        <f t="shared" si="3"/>
        <v>51934</v>
      </c>
      <c r="AQ10" s="409">
        <f t="shared" si="3"/>
        <v>26100</v>
      </c>
      <c r="AR10" s="409">
        <f>SUM(AK10:AQ10)</f>
        <v>129162</v>
      </c>
    </row>
    <row r="11" spans="1:44" ht="24.75" customHeight="1" thickBot="1">
      <c r="A11" s="402"/>
      <c r="B11" s="402"/>
      <c r="C11" s="404"/>
      <c r="D11" s="421" t="s">
        <v>657</v>
      </c>
      <c r="E11" s="422">
        <v>2000</v>
      </c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423">
        <v>4003.91</v>
      </c>
      <c r="U11" s="423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419">
        <f t="shared" si="0"/>
        <v>4003.91</v>
      </c>
      <c r="AH11" s="824"/>
      <c r="AJ11" s="409" t="s">
        <v>375</v>
      </c>
      <c r="AK11" s="409">
        <f aca="true" t="shared" si="4" ref="AK11:AQ11">SUM(AK10:AK10)</f>
        <v>4000</v>
      </c>
      <c r="AL11" s="409">
        <f t="shared" si="4"/>
        <v>29428</v>
      </c>
      <c r="AM11" s="409">
        <f t="shared" si="4"/>
        <v>3700</v>
      </c>
      <c r="AN11" s="409">
        <f t="shared" si="4"/>
        <v>14000</v>
      </c>
      <c r="AO11" s="409">
        <f t="shared" si="4"/>
        <v>0</v>
      </c>
      <c r="AP11" s="409">
        <f t="shared" si="4"/>
        <v>51934</v>
      </c>
      <c r="AQ11" s="409">
        <f t="shared" si="4"/>
        <v>26100</v>
      </c>
      <c r="AR11" s="409">
        <f>SUM(AK11:AQ11)</f>
        <v>129162</v>
      </c>
    </row>
    <row r="12" spans="1:44" ht="42.75" customHeight="1">
      <c r="A12" s="394">
        <v>3</v>
      </c>
      <c r="B12" s="394" t="s">
        <v>373</v>
      </c>
      <c r="C12" s="396">
        <v>14599.26</v>
      </c>
      <c r="D12" s="397" t="s">
        <v>658</v>
      </c>
      <c r="E12" s="418">
        <v>2960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>
        <v>2000</v>
      </c>
      <c r="AB12" s="407"/>
      <c r="AC12" s="407"/>
      <c r="AD12" s="407"/>
      <c r="AE12" s="407"/>
      <c r="AF12" s="407"/>
      <c r="AG12" s="408">
        <f t="shared" si="0"/>
        <v>2000</v>
      </c>
      <c r="AH12" s="825">
        <f>AG12+AG13+AG14+AG15+AG16</f>
        <v>18277.82</v>
      </c>
      <c r="AR12" s="381" t="e">
        <f>#REF!-AR9</f>
        <v>#REF!</v>
      </c>
    </row>
    <row r="13" spans="1:34" ht="24.75" customHeight="1">
      <c r="A13" s="402"/>
      <c r="B13" s="402"/>
      <c r="C13" s="404"/>
      <c r="D13" s="405" t="s">
        <v>654</v>
      </c>
      <c r="E13" s="420">
        <v>1460</v>
      </c>
      <c r="F13" s="424"/>
      <c r="G13" s="415"/>
      <c r="H13" s="415"/>
      <c r="I13" s="415"/>
      <c r="J13" s="415"/>
      <c r="K13" s="415"/>
      <c r="L13" s="415"/>
      <c r="M13" s="415">
        <v>1500</v>
      </c>
      <c r="N13" s="415">
        <v>1000</v>
      </c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24"/>
      <c r="AC13" s="415"/>
      <c r="AD13" s="415"/>
      <c r="AE13" s="415"/>
      <c r="AF13" s="415"/>
      <c r="AG13" s="425">
        <f t="shared" si="0"/>
        <v>2500</v>
      </c>
      <c r="AH13" s="826"/>
    </row>
    <row r="14" spans="1:34" ht="24.75" customHeight="1">
      <c r="A14" s="402"/>
      <c r="B14" s="402"/>
      <c r="C14" s="404"/>
      <c r="D14" s="405" t="s">
        <v>659</v>
      </c>
      <c r="E14" s="420">
        <v>1500</v>
      </c>
      <c r="F14" s="426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>
        <v>1000</v>
      </c>
      <c r="AA14" s="415"/>
      <c r="AB14" s="426"/>
      <c r="AC14" s="415"/>
      <c r="AD14" s="415"/>
      <c r="AE14" s="415"/>
      <c r="AF14" s="415"/>
      <c r="AG14" s="425">
        <f t="shared" si="0"/>
        <v>1000</v>
      </c>
      <c r="AH14" s="826"/>
    </row>
    <row r="15" spans="1:34" ht="24.75" customHeight="1">
      <c r="A15" s="402"/>
      <c r="B15" s="402"/>
      <c r="C15" s="404"/>
      <c r="D15" s="405" t="s">
        <v>655</v>
      </c>
      <c r="E15" s="420">
        <v>4179.26</v>
      </c>
      <c r="F15" s="424"/>
      <c r="G15" s="427"/>
      <c r="H15" s="427"/>
      <c r="I15" s="427"/>
      <c r="J15" s="427"/>
      <c r="K15" s="427">
        <v>3000</v>
      </c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4"/>
      <c r="AC15" s="427"/>
      <c r="AD15" s="427"/>
      <c r="AE15" s="427"/>
      <c r="AF15" s="427"/>
      <c r="AG15" s="425">
        <f t="shared" si="0"/>
        <v>3000</v>
      </c>
      <c r="AH15" s="826"/>
    </row>
    <row r="16" spans="1:34" ht="24.75" customHeight="1" thickBot="1">
      <c r="A16" s="402"/>
      <c r="B16" s="402"/>
      <c r="C16" s="404"/>
      <c r="D16" s="405" t="s">
        <v>660</v>
      </c>
      <c r="E16" s="420">
        <v>1500</v>
      </c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423">
        <v>9777.82</v>
      </c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428">
        <f t="shared" si="0"/>
        <v>9777.82</v>
      </c>
      <c r="AH16" s="827"/>
    </row>
    <row r="17" spans="1:34" ht="24.75" customHeight="1" thickBot="1">
      <c r="A17" s="410"/>
      <c r="B17" s="410"/>
      <c r="C17" s="412"/>
      <c r="D17" s="413" t="s">
        <v>661</v>
      </c>
      <c r="E17" s="414">
        <v>3000</v>
      </c>
      <c r="F17" s="407"/>
      <c r="G17" s="407"/>
      <c r="H17" s="407">
        <v>7000</v>
      </c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>
        <f t="shared" si="0"/>
        <v>7000</v>
      </c>
      <c r="AH17" s="825">
        <f>AG17+AG18+AG19</f>
        <v>12029.19</v>
      </c>
    </row>
    <row r="18" spans="1:34" ht="24.75" customHeight="1">
      <c r="A18" s="394">
        <v>4</v>
      </c>
      <c r="B18" s="394" t="s">
        <v>376</v>
      </c>
      <c r="C18" s="396">
        <v>7201.65</v>
      </c>
      <c r="D18" s="397" t="s">
        <v>658</v>
      </c>
      <c r="E18" s="418">
        <v>1720</v>
      </c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6">
        <f>2529.19</f>
        <v>2529.19</v>
      </c>
      <c r="AA18" s="415">
        <v>2000</v>
      </c>
      <c r="AB18" s="415"/>
      <c r="AC18" s="415"/>
      <c r="AD18" s="415"/>
      <c r="AE18" s="415"/>
      <c r="AF18" s="415"/>
      <c r="AG18" s="425">
        <f t="shared" si="0"/>
        <v>4529.1900000000005</v>
      </c>
      <c r="AH18" s="826"/>
    </row>
    <row r="19" spans="1:34" ht="24.75" customHeight="1" thickBot="1">
      <c r="A19" s="402"/>
      <c r="B19" s="402"/>
      <c r="C19" s="404"/>
      <c r="D19" s="405" t="s">
        <v>662</v>
      </c>
      <c r="E19" s="420">
        <v>4761.65</v>
      </c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>
        <v>500</v>
      </c>
      <c r="AA19" s="429"/>
      <c r="AB19" s="429"/>
      <c r="AC19" s="429"/>
      <c r="AD19" s="429"/>
      <c r="AE19" s="429"/>
      <c r="AF19" s="429"/>
      <c r="AG19" s="419">
        <f t="shared" si="0"/>
        <v>500</v>
      </c>
      <c r="AH19" s="827"/>
    </row>
    <row r="20" spans="1:34" ht="24.75" customHeight="1" thickBot="1">
      <c r="A20" s="410"/>
      <c r="B20" s="410"/>
      <c r="C20" s="412"/>
      <c r="D20" s="413" t="s">
        <v>654</v>
      </c>
      <c r="E20" s="414">
        <v>720</v>
      </c>
      <c r="F20" s="430"/>
      <c r="G20" s="430"/>
      <c r="H20" s="430"/>
      <c r="I20" s="430"/>
      <c r="J20" s="430"/>
      <c r="K20" s="430"/>
      <c r="L20" s="430"/>
      <c r="M20" s="430"/>
      <c r="N20" s="431">
        <f>1000+3097.47</f>
        <v>4097.469999999999</v>
      </c>
      <c r="O20" s="431">
        <v>4000</v>
      </c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2">
        <f t="shared" si="0"/>
        <v>8097.469999999999</v>
      </c>
      <c r="AH20" s="433">
        <f>AG20</f>
        <v>8097.469999999999</v>
      </c>
    </row>
    <row r="21" spans="1:34" ht="24.75" customHeight="1" thickBot="1">
      <c r="A21" s="434">
        <v>5</v>
      </c>
      <c r="B21" s="717" t="s">
        <v>377</v>
      </c>
      <c r="C21" s="435">
        <v>19400.36</v>
      </c>
      <c r="D21" s="397" t="s">
        <v>658</v>
      </c>
      <c r="E21" s="418">
        <v>3900.36</v>
      </c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>
        <v>1000</v>
      </c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2">
        <f>SUM(F21:AC21)</f>
        <v>1000</v>
      </c>
      <c r="AH21" s="825">
        <f>AG21+AG22+AG23</f>
        <v>11093.07</v>
      </c>
    </row>
    <row r="22" spans="1:34" ht="24.75" customHeight="1" thickBot="1">
      <c r="A22" s="436"/>
      <c r="B22" s="718"/>
      <c r="C22" s="437"/>
      <c r="D22" s="405" t="s">
        <v>663</v>
      </c>
      <c r="E22" s="420">
        <v>2500</v>
      </c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1">
        <v>9093.07</v>
      </c>
      <c r="AC22" s="430"/>
      <c r="AD22" s="430"/>
      <c r="AE22" s="430"/>
      <c r="AF22" s="430"/>
      <c r="AG22" s="432">
        <f>SUM(F22:AC22)</f>
        <v>9093.07</v>
      </c>
      <c r="AH22" s="826"/>
    </row>
    <row r="23" spans="1:34" ht="24.75" customHeight="1" thickBot="1">
      <c r="A23" s="436"/>
      <c r="B23" s="718"/>
      <c r="C23" s="437"/>
      <c r="D23" s="438" t="s">
        <v>654</v>
      </c>
      <c r="E23" s="420">
        <v>1900</v>
      </c>
      <c r="F23" s="430"/>
      <c r="G23" s="430"/>
      <c r="H23" s="430"/>
      <c r="I23" s="430"/>
      <c r="J23" s="430"/>
      <c r="K23" s="430"/>
      <c r="L23" s="430">
        <v>1000</v>
      </c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2">
        <f t="shared" si="0"/>
        <v>1000</v>
      </c>
      <c r="AH23" s="827"/>
    </row>
    <row r="24" spans="1:34" ht="24.75" customHeight="1">
      <c r="A24" s="436"/>
      <c r="B24" s="718"/>
      <c r="C24" s="437"/>
      <c r="D24" s="438" t="s">
        <v>664</v>
      </c>
      <c r="E24" s="420">
        <v>3000</v>
      </c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>
        <v>10000</v>
      </c>
      <c r="AC24" s="427"/>
      <c r="AD24" s="427"/>
      <c r="AE24" s="427"/>
      <c r="AF24" s="427"/>
      <c r="AG24" s="417">
        <f t="shared" si="0"/>
        <v>10000</v>
      </c>
      <c r="AH24" s="825">
        <f>AG24+AG25+AG26</f>
        <v>23403.1</v>
      </c>
    </row>
    <row r="25" spans="1:34" ht="24.75" customHeight="1">
      <c r="A25" s="436"/>
      <c r="B25" s="718"/>
      <c r="C25" s="437"/>
      <c r="D25" s="438" t="s">
        <v>665</v>
      </c>
      <c r="E25" s="420">
        <v>1100</v>
      </c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>
        <v>10000</v>
      </c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25">
        <f t="shared" si="0"/>
        <v>10000</v>
      </c>
      <c r="AH25" s="826"/>
    </row>
    <row r="26" spans="1:34" ht="24.75" customHeight="1" thickBot="1">
      <c r="A26" s="436"/>
      <c r="B26" s="718"/>
      <c r="C26" s="437"/>
      <c r="D26" s="438" t="s">
        <v>666</v>
      </c>
      <c r="E26" s="420">
        <v>1000</v>
      </c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423">
        <v>3403.1</v>
      </c>
      <c r="AB26" s="399"/>
      <c r="AC26" s="399"/>
      <c r="AD26" s="399"/>
      <c r="AE26" s="399"/>
      <c r="AF26" s="399"/>
      <c r="AG26" s="400">
        <f t="shared" si="0"/>
        <v>3403.1</v>
      </c>
      <c r="AH26" s="827"/>
    </row>
    <row r="27" spans="1:44" ht="24.75" customHeight="1">
      <c r="A27" s="436"/>
      <c r="B27" s="718"/>
      <c r="C27" s="437"/>
      <c r="D27" s="438" t="s">
        <v>667</v>
      </c>
      <c r="E27" s="420">
        <v>2000</v>
      </c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39">
        <v>3261.29</v>
      </c>
      <c r="U27" s="439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8">
        <f t="shared" si="0"/>
        <v>3261.29</v>
      </c>
      <c r="AH27" s="824">
        <f>AG27+AG28</f>
        <v>8261.29</v>
      </c>
      <c r="AJ27" s="409" t="s">
        <v>374</v>
      </c>
      <c r="AK27" s="409">
        <f aca="true" t="shared" si="5" ref="AK27:AQ27">SUM(AK25:AK26)</f>
        <v>0</v>
      </c>
      <c r="AL27" s="409">
        <f t="shared" si="5"/>
        <v>0</v>
      </c>
      <c r="AM27" s="409">
        <f t="shared" si="5"/>
        <v>0</v>
      </c>
      <c r="AN27" s="409">
        <f t="shared" si="5"/>
        <v>0</v>
      </c>
      <c r="AO27" s="409">
        <f t="shared" si="5"/>
        <v>0</v>
      </c>
      <c r="AP27" s="409">
        <f t="shared" si="5"/>
        <v>0</v>
      </c>
      <c r="AQ27" s="409">
        <f t="shared" si="5"/>
        <v>0</v>
      </c>
      <c r="AR27" s="409">
        <f>SUM(AK27:AQ27)</f>
        <v>0</v>
      </c>
    </row>
    <row r="28" spans="1:44" ht="24.75" customHeight="1" thickBot="1">
      <c r="A28" s="440"/>
      <c r="B28" s="719"/>
      <c r="C28" s="441"/>
      <c r="D28" s="442" t="s">
        <v>668</v>
      </c>
      <c r="E28" s="414">
        <v>4000</v>
      </c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>
        <v>2500</v>
      </c>
      <c r="AA28" s="399">
        <v>2500</v>
      </c>
      <c r="AB28" s="399"/>
      <c r="AC28" s="399"/>
      <c r="AD28" s="399"/>
      <c r="AE28" s="399"/>
      <c r="AF28" s="399"/>
      <c r="AG28" s="419">
        <f t="shared" si="0"/>
        <v>5000</v>
      </c>
      <c r="AH28" s="824"/>
      <c r="AJ28" s="409" t="s">
        <v>375</v>
      </c>
      <c r="AK28" s="409">
        <f aca="true" t="shared" si="6" ref="AK28:AQ28">SUM(AK27:AK27)</f>
        <v>0</v>
      </c>
      <c r="AL28" s="409">
        <f t="shared" si="6"/>
        <v>0</v>
      </c>
      <c r="AM28" s="409">
        <f t="shared" si="6"/>
        <v>0</v>
      </c>
      <c r="AN28" s="409">
        <f t="shared" si="6"/>
        <v>0</v>
      </c>
      <c r="AO28" s="409">
        <f t="shared" si="6"/>
        <v>0</v>
      </c>
      <c r="AP28" s="409">
        <f t="shared" si="6"/>
        <v>0</v>
      </c>
      <c r="AQ28" s="409">
        <f t="shared" si="6"/>
        <v>0</v>
      </c>
      <c r="AR28" s="409">
        <f>SUM(AK28:AQ28)</f>
        <v>0</v>
      </c>
    </row>
    <row r="29" spans="1:34" ht="24.75" customHeight="1">
      <c r="A29" s="434">
        <v>6</v>
      </c>
      <c r="B29" s="717" t="s">
        <v>379</v>
      </c>
      <c r="C29" s="435">
        <v>12786.6</v>
      </c>
      <c r="D29" s="443" t="s">
        <v>654</v>
      </c>
      <c r="E29" s="418">
        <v>1280</v>
      </c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>
        <v>2500</v>
      </c>
      <c r="AA29" s="407">
        <v>500</v>
      </c>
      <c r="AB29" s="407"/>
      <c r="AC29" s="407"/>
      <c r="AD29" s="407"/>
      <c r="AE29" s="407"/>
      <c r="AF29" s="407"/>
      <c r="AG29" s="408">
        <f t="shared" si="0"/>
        <v>3000</v>
      </c>
      <c r="AH29" s="825" t="e">
        <f>AG29+AG30+#REF!+AG31</f>
        <v>#REF!</v>
      </c>
    </row>
    <row r="30" spans="1:34" ht="24.75" customHeight="1">
      <c r="A30" s="436"/>
      <c r="B30" s="718"/>
      <c r="C30" s="437"/>
      <c r="D30" s="438" t="s">
        <v>669</v>
      </c>
      <c r="E30" s="444">
        <v>6280</v>
      </c>
      <c r="F30" s="415"/>
      <c r="G30" s="415"/>
      <c r="H30" s="415"/>
      <c r="I30" s="415"/>
      <c r="J30" s="415"/>
      <c r="K30" s="415"/>
      <c r="L30" s="416">
        <v>6403.1</v>
      </c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25">
        <f>SUM(F30:AE30)</f>
        <v>6403.1</v>
      </c>
      <c r="AH30" s="826"/>
    </row>
    <row r="31" spans="1:34" ht="24.75" customHeight="1" thickBot="1">
      <c r="A31" s="436"/>
      <c r="B31" s="718"/>
      <c r="C31" s="437"/>
      <c r="D31" s="445" t="s">
        <v>664</v>
      </c>
      <c r="E31" s="446">
        <v>5226.6</v>
      </c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>
        <v>11000</v>
      </c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400">
        <f>SUM(F31:AC31)</f>
        <v>11000</v>
      </c>
      <c r="AH31" s="827"/>
    </row>
    <row r="32" spans="1:34" ht="24.75" customHeight="1">
      <c r="A32" s="402">
        <v>7</v>
      </c>
      <c r="B32" s="394" t="s">
        <v>380</v>
      </c>
      <c r="C32" s="396">
        <v>8573.39</v>
      </c>
      <c r="D32" s="443" t="s">
        <v>660</v>
      </c>
      <c r="E32" s="447">
        <v>6853.39</v>
      </c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>
        <v>1000</v>
      </c>
      <c r="AA32" s="415"/>
      <c r="AB32" s="415"/>
      <c r="AC32" s="415"/>
      <c r="AD32" s="415"/>
      <c r="AE32" s="415"/>
      <c r="AF32" s="415"/>
      <c r="AG32" s="425">
        <f>SUM(F32:AC32)</f>
        <v>1000</v>
      </c>
      <c r="AH32" s="826"/>
    </row>
    <row r="33" spans="1:34" ht="28.5" customHeight="1" thickBot="1">
      <c r="A33" s="402"/>
      <c r="B33" s="402"/>
      <c r="C33" s="404"/>
      <c r="D33" s="438" t="s">
        <v>670</v>
      </c>
      <c r="E33" s="420">
        <v>860</v>
      </c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>
        <v>500</v>
      </c>
      <c r="U33" s="399"/>
      <c r="V33" s="399"/>
      <c r="W33" s="399"/>
      <c r="X33" s="399"/>
      <c r="Y33" s="399"/>
      <c r="Z33" s="399"/>
      <c r="AA33" s="399"/>
      <c r="AB33" s="399"/>
      <c r="AC33" s="399">
        <v>500</v>
      </c>
      <c r="AD33" s="399"/>
      <c r="AE33" s="399"/>
      <c r="AF33" s="399"/>
      <c r="AG33" s="425">
        <f>SUM(F33:AF33)</f>
        <v>1000</v>
      </c>
      <c r="AH33" s="827"/>
    </row>
    <row r="34" spans="1:34" ht="24.75" customHeight="1" thickBot="1">
      <c r="A34" s="402"/>
      <c r="B34" s="402"/>
      <c r="C34" s="404"/>
      <c r="D34" s="448" t="s">
        <v>654</v>
      </c>
      <c r="E34" s="422">
        <v>860</v>
      </c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50">
        <v>3116.74</v>
      </c>
      <c r="U34" s="450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51">
        <f aca="true" t="shared" si="7" ref="AG34:AG42">SUM(F34:AC34)</f>
        <v>3116.74</v>
      </c>
      <c r="AH34" s="832">
        <f>AG34+AG35+AG36</f>
        <v>5616.74</v>
      </c>
    </row>
    <row r="35" spans="1:34" ht="24.75" customHeight="1">
      <c r="A35" s="434">
        <v>8</v>
      </c>
      <c r="B35" s="717" t="s">
        <v>381</v>
      </c>
      <c r="C35" s="435">
        <v>11561.83</v>
      </c>
      <c r="D35" s="443" t="s">
        <v>654</v>
      </c>
      <c r="E35" s="418">
        <v>1160</v>
      </c>
      <c r="F35" s="452"/>
      <c r="G35" s="453"/>
      <c r="H35" s="453"/>
      <c r="I35" s="453"/>
      <c r="J35" s="453"/>
      <c r="K35" s="453"/>
      <c r="L35" s="453"/>
      <c r="M35" s="453"/>
      <c r="N35" s="453">
        <v>1500</v>
      </c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4">
        <f>SUM(F35:AC35)</f>
        <v>1500</v>
      </c>
      <c r="AH35" s="833"/>
    </row>
    <row r="36" spans="1:34" ht="24.75" customHeight="1" thickBot="1">
      <c r="A36" s="436"/>
      <c r="B36" s="718"/>
      <c r="C36" s="437"/>
      <c r="D36" s="438" t="s">
        <v>671</v>
      </c>
      <c r="E36" s="420">
        <v>2000</v>
      </c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>
        <v>600</v>
      </c>
      <c r="T36" s="399">
        <v>400</v>
      </c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455">
        <f>SUM(F36:AC36)</f>
        <v>1000</v>
      </c>
      <c r="AH36" s="834"/>
    </row>
    <row r="37" spans="1:34" ht="24.75" customHeight="1">
      <c r="A37" s="436"/>
      <c r="B37" s="718"/>
      <c r="C37" s="437"/>
      <c r="D37" s="438" t="s">
        <v>672</v>
      </c>
      <c r="E37" s="420">
        <v>1160</v>
      </c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>
        <v>450</v>
      </c>
      <c r="Z37" s="407">
        <v>450</v>
      </c>
      <c r="AA37" s="407">
        <v>1100</v>
      </c>
      <c r="AB37" s="407"/>
      <c r="AC37" s="407"/>
      <c r="AD37" s="407"/>
      <c r="AE37" s="407"/>
      <c r="AF37" s="407"/>
      <c r="AG37" s="408">
        <f t="shared" si="7"/>
        <v>2000</v>
      </c>
      <c r="AH37" s="825">
        <f>SUM(AG37:AG42)</f>
        <v>13188.34</v>
      </c>
    </row>
    <row r="38" spans="1:34" ht="24.75" customHeight="1">
      <c r="A38" s="436"/>
      <c r="B38" s="718"/>
      <c r="C38" s="437"/>
      <c r="D38" s="438" t="s">
        <v>673</v>
      </c>
      <c r="E38" s="420">
        <v>3241.83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>
        <v>500</v>
      </c>
      <c r="X38" s="415"/>
      <c r="Y38" s="415"/>
      <c r="Z38" s="415"/>
      <c r="AA38" s="415"/>
      <c r="AB38" s="415"/>
      <c r="AC38" s="415"/>
      <c r="AD38" s="415"/>
      <c r="AE38" s="415"/>
      <c r="AF38" s="415"/>
      <c r="AG38" s="425">
        <f t="shared" si="7"/>
        <v>500</v>
      </c>
      <c r="AH38" s="826"/>
    </row>
    <row r="39" spans="1:34" ht="24.75" customHeight="1" thickBot="1">
      <c r="A39" s="436"/>
      <c r="B39" s="718"/>
      <c r="C39" s="437"/>
      <c r="D39" s="438" t="s">
        <v>674</v>
      </c>
      <c r="E39" s="444">
        <v>4000</v>
      </c>
      <c r="F39" s="415"/>
      <c r="G39" s="415"/>
      <c r="H39" s="415"/>
      <c r="I39" s="415"/>
      <c r="J39" s="415"/>
      <c r="K39" s="415"/>
      <c r="L39" s="415"/>
      <c r="M39" s="415"/>
      <c r="N39" s="415">
        <v>500</v>
      </c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25">
        <f t="shared" si="7"/>
        <v>500</v>
      </c>
      <c r="AH39" s="826"/>
    </row>
    <row r="40" spans="1:34" ht="24.75" customHeight="1">
      <c r="A40" s="434">
        <v>9</v>
      </c>
      <c r="B40" s="717" t="s">
        <v>382</v>
      </c>
      <c r="C40" s="435">
        <v>24495.4</v>
      </c>
      <c r="D40" s="443" t="s">
        <v>675</v>
      </c>
      <c r="E40" s="418">
        <v>3500</v>
      </c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>
        <v>2500</v>
      </c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25">
        <f>SUM(F40:AC40)</f>
        <v>2500</v>
      </c>
      <c r="AH40" s="826"/>
    </row>
    <row r="41" spans="1:34" ht="24.75" customHeight="1">
      <c r="A41" s="436"/>
      <c r="B41" s="718"/>
      <c r="C41" s="437"/>
      <c r="D41" s="438" t="s">
        <v>676</v>
      </c>
      <c r="E41" s="420">
        <v>7000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>
        <v>5000</v>
      </c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25">
        <f>SUM(F41:AC41)</f>
        <v>5000</v>
      </c>
      <c r="AH41" s="826"/>
    </row>
    <row r="42" spans="1:34" ht="24.75" customHeight="1" thickBot="1">
      <c r="A42" s="436"/>
      <c r="B42" s="718"/>
      <c r="C42" s="437"/>
      <c r="D42" s="438" t="s">
        <v>677</v>
      </c>
      <c r="E42" s="420">
        <v>3500</v>
      </c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423">
        <v>2688.34</v>
      </c>
      <c r="U42" s="423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419">
        <f t="shared" si="7"/>
        <v>2688.34</v>
      </c>
      <c r="AH42" s="827"/>
    </row>
    <row r="43" spans="1:34" ht="24.75" customHeight="1" thickBot="1">
      <c r="A43" s="436"/>
      <c r="B43" s="718"/>
      <c r="C43" s="437"/>
      <c r="D43" s="438" t="s">
        <v>678</v>
      </c>
      <c r="E43" s="456">
        <v>2450</v>
      </c>
      <c r="F43" s="820">
        <f aca="true" t="shared" si="8" ref="F43:AG43">SUM(F6:F42)</f>
        <v>0</v>
      </c>
      <c r="G43" s="822">
        <f t="shared" si="8"/>
        <v>0</v>
      </c>
      <c r="H43" s="822">
        <f t="shared" si="8"/>
        <v>7000</v>
      </c>
      <c r="I43" s="822">
        <f t="shared" si="8"/>
        <v>0</v>
      </c>
      <c r="J43" s="822">
        <f t="shared" si="8"/>
        <v>0</v>
      </c>
      <c r="K43" s="822">
        <f t="shared" si="8"/>
        <v>3000</v>
      </c>
      <c r="L43" s="822">
        <f t="shared" si="8"/>
        <v>7403.1</v>
      </c>
      <c r="M43" s="822">
        <f t="shared" si="8"/>
        <v>1500</v>
      </c>
      <c r="N43" s="822">
        <f t="shared" si="8"/>
        <v>7437.24</v>
      </c>
      <c r="O43" s="822">
        <f t="shared" si="8"/>
        <v>4000</v>
      </c>
      <c r="P43" s="822">
        <f t="shared" si="8"/>
        <v>0</v>
      </c>
      <c r="Q43" s="822">
        <f t="shared" si="8"/>
        <v>0</v>
      </c>
      <c r="R43" s="822">
        <f t="shared" si="8"/>
        <v>1000</v>
      </c>
      <c r="S43" s="822">
        <f t="shared" si="8"/>
        <v>600</v>
      </c>
      <c r="T43" s="822">
        <f t="shared" si="8"/>
        <v>18970.28</v>
      </c>
      <c r="U43" s="822">
        <f t="shared" si="8"/>
        <v>2500</v>
      </c>
      <c r="V43" s="822">
        <f t="shared" si="8"/>
        <v>30777.82</v>
      </c>
      <c r="W43" s="822">
        <f t="shared" si="8"/>
        <v>500</v>
      </c>
      <c r="X43" s="822">
        <f t="shared" si="8"/>
        <v>0</v>
      </c>
      <c r="Y43" s="822">
        <f t="shared" si="8"/>
        <v>450</v>
      </c>
      <c r="Z43" s="822">
        <f t="shared" si="8"/>
        <v>17879.190000000002</v>
      </c>
      <c r="AA43" s="822">
        <f t="shared" si="8"/>
        <v>16503.1</v>
      </c>
      <c r="AB43" s="822">
        <f t="shared" si="8"/>
        <v>25093.07</v>
      </c>
      <c r="AC43" s="822">
        <f t="shared" si="8"/>
        <v>500</v>
      </c>
      <c r="AD43" s="822">
        <f t="shared" si="8"/>
        <v>0</v>
      </c>
      <c r="AE43" s="822">
        <f t="shared" si="8"/>
        <v>0</v>
      </c>
      <c r="AF43" s="822">
        <f t="shared" si="8"/>
        <v>0</v>
      </c>
      <c r="AG43" s="829">
        <f t="shared" si="8"/>
        <v>145113.80000000002</v>
      </c>
      <c r="AH43" s="825" t="e">
        <f>AH37+AH34+#REF!+AH29+AH27+AH24+AH23+AH20+AH17+AH12+AH10+AH7+#REF!+#REF!+AH21</f>
        <v>#REF!</v>
      </c>
    </row>
    <row r="44" spans="1:34" ht="24.75" customHeight="1" thickBot="1">
      <c r="A44" s="436"/>
      <c r="B44" s="718"/>
      <c r="C44" s="437"/>
      <c r="D44" s="438" t="s">
        <v>654</v>
      </c>
      <c r="E44" s="456">
        <v>2450</v>
      </c>
      <c r="F44" s="821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30"/>
      <c r="AH44" s="831"/>
    </row>
    <row r="45" spans="1:5" ht="24.75" customHeight="1">
      <c r="A45" s="436"/>
      <c r="B45" s="718"/>
      <c r="C45" s="437"/>
      <c r="D45" s="438" t="s">
        <v>679</v>
      </c>
      <c r="E45" s="420">
        <v>3000</v>
      </c>
    </row>
    <row r="46" spans="1:33" ht="24.75" customHeight="1">
      <c r="A46" s="436"/>
      <c r="B46" s="718"/>
      <c r="C46" s="437"/>
      <c r="D46" s="438" t="s">
        <v>680</v>
      </c>
      <c r="E46" s="420">
        <v>1095.4</v>
      </c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8"/>
    </row>
    <row r="47" spans="1:33" ht="24.75" customHeight="1" thickBot="1">
      <c r="A47" s="440"/>
      <c r="B47" s="719"/>
      <c r="C47" s="441"/>
      <c r="D47" s="442" t="s">
        <v>681</v>
      </c>
      <c r="E47" s="414">
        <v>1500</v>
      </c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8"/>
    </row>
    <row r="48" spans="1:44" ht="40.5" customHeight="1" thickBot="1">
      <c r="A48" s="385" t="s">
        <v>650</v>
      </c>
      <c r="B48" s="386" t="s">
        <v>368</v>
      </c>
      <c r="C48" s="387" t="s">
        <v>651</v>
      </c>
      <c r="D48" s="385" t="s">
        <v>652</v>
      </c>
      <c r="E48" s="388" t="s">
        <v>369</v>
      </c>
      <c r="F48" s="389" t="s">
        <v>512</v>
      </c>
      <c r="G48" s="389" t="s">
        <v>513</v>
      </c>
      <c r="H48" s="389" t="s">
        <v>514</v>
      </c>
      <c r="I48" s="389" t="s">
        <v>515</v>
      </c>
      <c r="J48" s="389" t="s">
        <v>516</v>
      </c>
      <c r="K48" s="389" t="s">
        <v>517</v>
      </c>
      <c r="L48" s="389" t="s">
        <v>596</v>
      </c>
      <c r="M48" s="389" t="s">
        <v>518</v>
      </c>
      <c r="N48" s="389" t="s">
        <v>519</v>
      </c>
      <c r="O48" s="389" t="s">
        <v>597</v>
      </c>
      <c r="P48" s="389" t="s">
        <v>520</v>
      </c>
      <c r="Q48" s="389" t="s">
        <v>521</v>
      </c>
      <c r="R48" s="389" t="s">
        <v>522</v>
      </c>
      <c r="S48" s="389" t="s">
        <v>599</v>
      </c>
      <c r="T48" s="389" t="s">
        <v>523</v>
      </c>
      <c r="U48" s="389" t="s">
        <v>598</v>
      </c>
      <c r="V48" s="389" t="s">
        <v>524</v>
      </c>
      <c r="W48" s="389" t="s">
        <v>525</v>
      </c>
      <c r="X48" s="389" t="s">
        <v>600</v>
      </c>
      <c r="Y48" s="389" t="s">
        <v>601</v>
      </c>
      <c r="Z48" s="389" t="s">
        <v>526</v>
      </c>
      <c r="AA48" s="389" t="s">
        <v>527</v>
      </c>
      <c r="AB48" s="389" t="s">
        <v>528</v>
      </c>
      <c r="AC48" s="389" t="s">
        <v>529</v>
      </c>
      <c r="AD48" s="389" t="s">
        <v>530</v>
      </c>
      <c r="AE48" s="389" t="s">
        <v>531</v>
      </c>
      <c r="AF48" s="389" t="s">
        <v>532</v>
      </c>
      <c r="AG48" s="390" t="s">
        <v>533</v>
      </c>
      <c r="AH48" s="391"/>
      <c r="AJ48" s="392"/>
      <c r="AK48" s="393" t="s">
        <v>370</v>
      </c>
      <c r="AL48" s="392">
        <v>60016</v>
      </c>
      <c r="AM48" s="392">
        <v>75412</v>
      </c>
      <c r="AN48" s="392">
        <v>90004</v>
      </c>
      <c r="AO48" s="392">
        <v>90008</v>
      </c>
      <c r="AP48" s="392">
        <v>92109</v>
      </c>
      <c r="AQ48" s="392">
        <v>92195</v>
      </c>
      <c r="AR48" s="392"/>
    </row>
    <row r="49" spans="1:5" ht="24.75" customHeight="1">
      <c r="A49" s="459">
        <v>10</v>
      </c>
      <c r="B49" s="717" t="s">
        <v>383</v>
      </c>
      <c r="C49" s="435">
        <v>8695.87</v>
      </c>
      <c r="D49" s="443" t="s">
        <v>682</v>
      </c>
      <c r="E49" s="418">
        <v>2000</v>
      </c>
    </row>
    <row r="50" spans="1:34" s="464" customFormat="1" ht="24.75" customHeight="1">
      <c r="A50" s="460"/>
      <c r="B50" s="718"/>
      <c r="C50" s="437"/>
      <c r="D50" s="461" t="s">
        <v>683</v>
      </c>
      <c r="E50" s="420">
        <v>870</v>
      </c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3"/>
    </row>
    <row r="51" spans="1:34" s="464" customFormat="1" ht="24.75" customHeight="1">
      <c r="A51" s="460"/>
      <c r="B51" s="718"/>
      <c r="C51" s="437"/>
      <c r="D51" s="461" t="s">
        <v>654</v>
      </c>
      <c r="E51" s="420">
        <v>870</v>
      </c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3"/>
    </row>
    <row r="52" spans="1:34" s="464" customFormat="1" ht="24.75" customHeight="1">
      <c r="A52" s="460"/>
      <c r="B52" s="718"/>
      <c r="C52" s="437"/>
      <c r="D52" s="461" t="s">
        <v>659</v>
      </c>
      <c r="E52" s="420">
        <v>1000</v>
      </c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3"/>
    </row>
    <row r="53" spans="1:34" s="464" customFormat="1" ht="24.75" customHeight="1" thickBot="1">
      <c r="A53" s="466"/>
      <c r="B53" s="719"/>
      <c r="C53" s="441"/>
      <c r="D53" s="442" t="s">
        <v>684</v>
      </c>
      <c r="E53" s="414">
        <v>3955.87</v>
      </c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3"/>
    </row>
    <row r="54" spans="1:34" s="464" customFormat="1" ht="33.75" customHeight="1">
      <c r="A54" s="459">
        <v>11</v>
      </c>
      <c r="B54" s="394" t="s">
        <v>384</v>
      </c>
      <c r="C54" s="435">
        <v>24495.4</v>
      </c>
      <c r="D54" s="443" t="s">
        <v>683</v>
      </c>
      <c r="E54" s="418">
        <v>2930</v>
      </c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3"/>
    </row>
    <row r="55" spans="1:34" s="464" customFormat="1" ht="24.75" customHeight="1">
      <c r="A55" s="460"/>
      <c r="B55" s="402"/>
      <c r="C55" s="437"/>
      <c r="D55" s="438" t="s">
        <v>685</v>
      </c>
      <c r="E55" s="420">
        <v>2000</v>
      </c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3"/>
    </row>
    <row r="56" spans="1:34" s="464" customFormat="1" ht="24.75" customHeight="1">
      <c r="A56" s="460"/>
      <c r="B56" s="402"/>
      <c r="C56" s="437"/>
      <c r="D56" s="438" t="s">
        <v>654</v>
      </c>
      <c r="E56" s="420">
        <v>2430</v>
      </c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3"/>
    </row>
    <row r="57" spans="1:34" s="464" customFormat="1" ht="24.75" customHeight="1">
      <c r="A57" s="460"/>
      <c r="B57" s="402"/>
      <c r="C57" s="437"/>
      <c r="D57" s="438" t="s">
        <v>686</v>
      </c>
      <c r="E57" s="420">
        <v>5000</v>
      </c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3"/>
    </row>
    <row r="58" spans="1:34" s="464" customFormat="1" ht="24.75" customHeight="1">
      <c r="A58" s="460"/>
      <c r="B58" s="402"/>
      <c r="C58" s="437"/>
      <c r="D58" s="438" t="s">
        <v>687</v>
      </c>
      <c r="E58" s="420">
        <v>9000</v>
      </c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3"/>
    </row>
    <row r="59" spans="1:34" s="464" customFormat="1" ht="24.75" customHeight="1">
      <c r="A59" s="460"/>
      <c r="B59" s="402"/>
      <c r="C59" s="437"/>
      <c r="D59" s="438" t="s">
        <v>661</v>
      </c>
      <c r="E59" s="420">
        <v>900</v>
      </c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3"/>
    </row>
    <row r="60" spans="1:34" s="464" customFormat="1" ht="24.75" customHeight="1">
      <c r="A60" s="460"/>
      <c r="B60" s="402"/>
      <c r="C60" s="437"/>
      <c r="D60" s="438" t="s">
        <v>688</v>
      </c>
      <c r="E60" s="420">
        <v>535.4</v>
      </c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3"/>
    </row>
    <row r="61" spans="1:34" s="464" customFormat="1" ht="24.75" customHeight="1" thickBot="1">
      <c r="A61" s="466"/>
      <c r="B61" s="410"/>
      <c r="C61" s="441"/>
      <c r="D61" s="467" t="s">
        <v>689</v>
      </c>
      <c r="E61" s="414">
        <v>1700</v>
      </c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3"/>
    </row>
    <row r="62" spans="1:5" ht="24.75" customHeight="1">
      <c r="A62" s="395">
        <v>12</v>
      </c>
      <c r="B62" s="717" t="s">
        <v>385</v>
      </c>
      <c r="C62" s="396">
        <v>17293.75</v>
      </c>
      <c r="D62" s="443" t="s">
        <v>690</v>
      </c>
      <c r="E62" s="418">
        <v>1000</v>
      </c>
    </row>
    <row r="63" spans="1:5" ht="24.75" customHeight="1">
      <c r="A63" s="403"/>
      <c r="B63" s="718"/>
      <c r="C63" s="404"/>
      <c r="D63" s="461" t="s">
        <v>691</v>
      </c>
      <c r="E63" s="420">
        <v>5833.75</v>
      </c>
    </row>
    <row r="64" spans="1:5" ht="24.75" customHeight="1">
      <c r="A64" s="403"/>
      <c r="B64" s="718"/>
      <c r="C64" s="404"/>
      <c r="D64" s="438" t="s">
        <v>692</v>
      </c>
      <c r="E64" s="420">
        <v>1000</v>
      </c>
    </row>
    <row r="65" spans="1:5" ht="24.75" customHeight="1">
      <c r="A65" s="403"/>
      <c r="B65" s="718"/>
      <c r="C65" s="404"/>
      <c r="D65" s="438" t="s">
        <v>693</v>
      </c>
      <c r="E65" s="469">
        <v>6000</v>
      </c>
    </row>
    <row r="66" spans="1:5" ht="24.75" customHeight="1">
      <c r="A66" s="403"/>
      <c r="B66" s="718"/>
      <c r="C66" s="404"/>
      <c r="D66" s="438" t="s">
        <v>654</v>
      </c>
      <c r="E66" s="420">
        <v>1730</v>
      </c>
    </row>
    <row r="67" spans="1:5" ht="24.75" customHeight="1" thickBot="1">
      <c r="A67" s="411"/>
      <c r="B67" s="719"/>
      <c r="C67" s="412"/>
      <c r="D67" s="442" t="s">
        <v>9</v>
      </c>
      <c r="E67" s="414">
        <v>1730</v>
      </c>
    </row>
    <row r="68" spans="1:5" ht="24.75" customHeight="1">
      <c r="A68" s="459">
        <v>13</v>
      </c>
      <c r="B68" s="394" t="s">
        <v>386</v>
      </c>
      <c r="C68" s="435">
        <v>5805.41</v>
      </c>
      <c r="D68" s="470" t="s">
        <v>10</v>
      </c>
      <c r="E68" s="471">
        <v>745.41</v>
      </c>
    </row>
    <row r="69" spans="1:5" ht="24.75" customHeight="1">
      <c r="A69" s="460"/>
      <c r="B69" s="402"/>
      <c r="C69" s="437"/>
      <c r="D69" s="472" t="s">
        <v>654</v>
      </c>
      <c r="E69" s="473">
        <v>580</v>
      </c>
    </row>
    <row r="70" spans="1:5" ht="24.75" customHeight="1">
      <c r="A70" s="460"/>
      <c r="B70" s="402"/>
      <c r="C70" s="437"/>
      <c r="D70" s="472" t="s">
        <v>678</v>
      </c>
      <c r="E70" s="473">
        <v>580</v>
      </c>
    </row>
    <row r="71" spans="1:5" ht="24.75" customHeight="1">
      <c r="A71" s="460"/>
      <c r="B71" s="402"/>
      <c r="C71" s="437"/>
      <c r="D71" s="472" t="s">
        <v>11</v>
      </c>
      <c r="E71" s="473">
        <v>500</v>
      </c>
    </row>
    <row r="72" spans="1:5" ht="24.75" customHeight="1">
      <c r="A72" s="460"/>
      <c r="B72" s="402"/>
      <c r="C72" s="437"/>
      <c r="D72" s="472" t="s">
        <v>12</v>
      </c>
      <c r="E72" s="473">
        <v>3000</v>
      </c>
    </row>
    <row r="73" spans="1:5" ht="24.75" customHeight="1" thickBot="1">
      <c r="A73" s="466"/>
      <c r="B73" s="410"/>
      <c r="C73" s="441"/>
      <c r="D73" s="474" t="s">
        <v>13</v>
      </c>
      <c r="E73" s="475">
        <v>400</v>
      </c>
    </row>
    <row r="74" spans="1:5" ht="24.75" customHeight="1">
      <c r="A74" s="459">
        <v>14</v>
      </c>
      <c r="B74" s="717" t="s">
        <v>387</v>
      </c>
      <c r="C74" s="435">
        <v>21727.42</v>
      </c>
      <c r="D74" s="443" t="s">
        <v>14</v>
      </c>
      <c r="E74" s="476">
        <v>1000</v>
      </c>
    </row>
    <row r="75" spans="1:5" ht="24.75" customHeight="1">
      <c r="A75" s="460"/>
      <c r="B75" s="718"/>
      <c r="C75" s="437"/>
      <c r="D75" s="438" t="s">
        <v>15</v>
      </c>
      <c r="E75" s="420">
        <v>5600</v>
      </c>
    </row>
    <row r="76" spans="1:5" ht="24.75" customHeight="1">
      <c r="A76" s="460"/>
      <c r="B76" s="718"/>
      <c r="C76" s="437"/>
      <c r="D76" s="438" t="s">
        <v>378</v>
      </c>
      <c r="E76" s="477">
        <v>1000</v>
      </c>
    </row>
    <row r="77" spans="1:5" ht="24.75" customHeight="1">
      <c r="A77" s="460"/>
      <c r="B77" s="718"/>
      <c r="C77" s="437"/>
      <c r="D77" s="438" t="s">
        <v>16</v>
      </c>
      <c r="E77" s="420">
        <v>5527.42</v>
      </c>
    </row>
    <row r="78" spans="1:5" ht="24.75" customHeight="1">
      <c r="A78" s="460"/>
      <c r="B78" s="718"/>
      <c r="C78" s="437"/>
      <c r="D78" s="438" t="s">
        <v>654</v>
      </c>
      <c r="E78" s="420">
        <v>2100</v>
      </c>
    </row>
    <row r="79" spans="1:5" ht="24.75" customHeight="1">
      <c r="A79" s="460"/>
      <c r="B79" s="718"/>
      <c r="C79" s="437"/>
      <c r="D79" s="438" t="s">
        <v>17</v>
      </c>
      <c r="E79" s="420">
        <v>1500</v>
      </c>
    </row>
    <row r="80" spans="1:5" ht="24.75" customHeight="1" thickBot="1">
      <c r="A80" s="466"/>
      <c r="B80" s="719"/>
      <c r="C80" s="441"/>
      <c r="D80" s="442" t="s">
        <v>18</v>
      </c>
      <c r="E80" s="414">
        <v>5000</v>
      </c>
    </row>
    <row r="81" spans="1:5" ht="24.75" customHeight="1" thickBot="1">
      <c r="A81" s="478"/>
      <c r="B81" s="720"/>
      <c r="C81" s="479">
        <f>SUM(C6:C80)</f>
        <v>192068.44</v>
      </c>
      <c r="D81" s="480"/>
      <c r="E81" s="481">
        <f>SUM(E6:E80)</f>
        <v>192068.44</v>
      </c>
    </row>
  </sheetData>
  <sheetProtection/>
  <mergeCells count="41">
    <mergeCell ref="AH43:AH44"/>
    <mergeCell ref="AH34:AH36"/>
    <mergeCell ref="S43:S44"/>
    <mergeCell ref="X43:X44"/>
    <mergeCell ref="Y43:Y44"/>
    <mergeCell ref="AF43:AF44"/>
    <mergeCell ref="AD43:AD44"/>
    <mergeCell ref="T43:T44"/>
    <mergeCell ref="AE43:AE44"/>
    <mergeCell ref="W43:W44"/>
    <mergeCell ref="U43:U44"/>
    <mergeCell ref="A3:E3"/>
    <mergeCell ref="AC43:AC44"/>
    <mergeCell ref="AG43:AG44"/>
    <mergeCell ref="G43:G44"/>
    <mergeCell ref="V43:V44"/>
    <mergeCell ref="Z43:Z44"/>
    <mergeCell ref="AA43:AA44"/>
    <mergeCell ref="AB43:AB44"/>
    <mergeCell ref="R43:R44"/>
    <mergeCell ref="O43:O44"/>
    <mergeCell ref="AH7:AH9"/>
    <mergeCell ref="AH10:AH11"/>
    <mergeCell ref="AH37:AH42"/>
    <mergeCell ref="AH12:AH16"/>
    <mergeCell ref="AH17:AH19"/>
    <mergeCell ref="AH24:AH26"/>
    <mergeCell ref="AH27:AH28"/>
    <mergeCell ref="AH29:AH31"/>
    <mergeCell ref="AH32:AH33"/>
    <mergeCell ref="AH21:AH23"/>
    <mergeCell ref="F43:F44"/>
    <mergeCell ref="Q43:Q44"/>
    <mergeCell ref="M43:M44"/>
    <mergeCell ref="L43:L44"/>
    <mergeCell ref="P43:P44"/>
    <mergeCell ref="H43:H44"/>
    <mergeCell ref="J43:J44"/>
    <mergeCell ref="K43:K44"/>
    <mergeCell ref="N43:N44"/>
    <mergeCell ref="I43:I44"/>
  </mergeCells>
  <printOptions horizontalCentered="1"/>
  <pageMargins left="0.5118110236220472" right="0.5118110236220472" top="0.44" bottom="0.77" header="0.15748031496062992" footer="0.15748031496062992"/>
  <pageSetup fitToHeight="2" horizontalDpi="600" verticalDpi="600" orientation="portrait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RowColHeaders="0" zoomScale="90" zoomScaleNormal="90" zoomScalePageLayoutView="0" workbookViewId="0" topLeftCell="A1">
      <selection activeCell="I1" sqref="I1"/>
    </sheetView>
  </sheetViews>
  <sheetFormatPr defaultColWidth="8.625" defaultRowHeight="12.75"/>
  <cols>
    <col min="2" max="2" width="5.125" style="26" customWidth="1"/>
    <col min="3" max="3" width="8.25390625" style="26" customWidth="1"/>
    <col min="4" max="4" width="13.375" style="26" customWidth="1"/>
    <col min="5" max="5" width="13.875" style="26" customWidth="1"/>
    <col min="6" max="6" width="12.75390625" style="26" customWidth="1"/>
    <col min="7" max="7" width="14.625" style="0" customWidth="1"/>
    <col min="8" max="8" width="12.375" style="0" customWidth="1"/>
    <col min="9" max="9" width="14.875" style="0" customWidth="1"/>
  </cols>
  <sheetData>
    <row r="1" ht="45">
      <c r="I1" s="713" t="s">
        <v>802</v>
      </c>
    </row>
    <row r="2" spans="2:9" ht="48.75" customHeight="1">
      <c r="B2" s="837" t="s">
        <v>701</v>
      </c>
      <c r="C2" s="837"/>
      <c r="D2" s="837"/>
      <c r="E2" s="837"/>
      <c r="F2" s="837"/>
      <c r="G2" s="837"/>
      <c r="H2" s="837"/>
      <c r="I2" s="837"/>
    </row>
    <row r="3" ht="12.75">
      <c r="I3" s="32" t="s">
        <v>279</v>
      </c>
    </row>
    <row r="4" spans="1:9" s="33" customFormat="1" ht="20.25" customHeight="1">
      <c r="A4"/>
      <c r="B4" s="838" t="s">
        <v>66</v>
      </c>
      <c r="C4" s="838" t="s">
        <v>67</v>
      </c>
      <c r="D4" s="839" t="s">
        <v>389</v>
      </c>
      <c r="E4" s="839" t="s">
        <v>390</v>
      </c>
      <c r="F4" s="839" t="s">
        <v>226</v>
      </c>
      <c r="G4" s="839"/>
      <c r="H4" s="839"/>
      <c r="I4" s="839"/>
    </row>
    <row r="5" spans="2:9" s="33" customFormat="1" ht="20.25" customHeight="1">
      <c r="B5" s="838"/>
      <c r="C5" s="838"/>
      <c r="D5" s="839"/>
      <c r="E5" s="839"/>
      <c r="F5" s="839" t="s">
        <v>391</v>
      </c>
      <c r="G5" s="839" t="s">
        <v>229</v>
      </c>
      <c r="H5" s="839"/>
      <c r="I5" s="839" t="s">
        <v>392</v>
      </c>
    </row>
    <row r="6" spans="2:9" s="33" customFormat="1" ht="65.25" customHeight="1">
      <c r="B6" s="838"/>
      <c r="C6" s="838"/>
      <c r="D6" s="839"/>
      <c r="E6" s="839"/>
      <c r="F6" s="839"/>
      <c r="G6" s="27" t="s">
        <v>393</v>
      </c>
      <c r="H6" s="27" t="s">
        <v>394</v>
      </c>
      <c r="I6" s="839"/>
    </row>
    <row r="7" spans="1:9" ht="9" customHeight="1">
      <c r="A7" s="33"/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</row>
    <row r="8" spans="2:10" ht="19.5" customHeight="1">
      <c r="B8" s="482">
        <v>750</v>
      </c>
      <c r="C8" s="482">
        <v>75011</v>
      </c>
      <c r="D8" s="483">
        <v>32164</v>
      </c>
      <c r="E8" s="484">
        <v>32164</v>
      </c>
      <c r="F8" s="483">
        <v>32164</v>
      </c>
      <c r="G8" s="483">
        <v>32164</v>
      </c>
      <c r="H8" s="483"/>
      <c r="I8" s="483"/>
      <c r="J8" s="485"/>
    </row>
    <row r="9" spans="2:10" ht="19.5" customHeight="1">
      <c r="B9" s="486">
        <v>751</v>
      </c>
      <c r="C9" s="486">
        <v>75101</v>
      </c>
      <c r="D9" s="484">
        <v>1090</v>
      </c>
      <c r="E9" s="484">
        <v>1090</v>
      </c>
      <c r="F9" s="484">
        <v>1090</v>
      </c>
      <c r="G9" s="484">
        <v>1090</v>
      </c>
      <c r="H9" s="484"/>
      <c r="I9" s="484"/>
      <c r="J9" s="485"/>
    </row>
    <row r="10" spans="2:10" ht="19.5" customHeight="1">
      <c r="B10" s="486">
        <v>752</v>
      </c>
      <c r="C10" s="486">
        <v>75212</v>
      </c>
      <c r="D10" s="484">
        <v>200</v>
      </c>
      <c r="E10" s="484">
        <f>F10+I10</f>
        <v>200</v>
      </c>
      <c r="F10" s="484">
        <v>200</v>
      </c>
      <c r="G10" s="484"/>
      <c r="H10" s="484"/>
      <c r="I10" s="484"/>
      <c r="J10" s="485"/>
    </row>
    <row r="11" spans="2:10" ht="19.5" customHeight="1">
      <c r="B11" s="486">
        <v>754</v>
      </c>
      <c r="C11" s="486">
        <v>75414</v>
      </c>
      <c r="D11" s="484">
        <v>1000</v>
      </c>
      <c r="E11" s="484">
        <f>F11+I11</f>
        <v>1000</v>
      </c>
      <c r="F11" s="484">
        <v>1000</v>
      </c>
      <c r="G11" s="484"/>
      <c r="H11" s="484"/>
      <c r="I11" s="484"/>
      <c r="J11" s="485"/>
    </row>
    <row r="12" spans="2:10" ht="19.5" customHeight="1">
      <c r="B12" s="486">
        <v>852</v>
      </c>
      <c r="C12" s="486">
        <v>85212</v>
      </c>
      <c r="D12" s="484">
        <v>1361000</v>
      </c>
      <c r="E12" s="484">
        <v>1361000</v>
      </c>
      <c r="F12" s="484">
        <v>1361000</v>
      </c>
      <c r="G12" s="487">
        <v>40830</v>
      </c>
      <c r="H12" s="487">
        <v>1320170</v>
      </c>
      <c r="I12" s="484"/>
      <c r="J12" s="485"/>
    </row>
    <row r="13" spans="2:10" ht="19.5" customHeight="1" thickBot="1">
      <c r="B13" s="488">
        <v>852</v>
      </c>
      <c r="C13" s="488">
        <v>85213</v>
      </c>
      <c r="D13" s="489">
        <v>4300</v>
      </c>
      <c r="E13" s="489">
        <v>4300</v>
      </c>
      <c r="F13" s="489">
        <v>4300</v>
      </c>
      <c r="G13" s="489"/>
      <c r="H13" s="489"/>
      <c r="I13" s="489"/>
      <c r="J13" s="485"/>
    </row>
    <row r="14" spans="2:9" ht="19.5" customHeight="1" thickBot="1">
      <c r="B14" s="835" t="s">
        <v>395</v>
      </c>
      <c r="C14" s="836"/>
      <c r="D14" s="106">
        <f aca="true" t="shared" si="0" ref="D14:I14">SUM(D8:D13)</f>
        <v>1399754</v>
      </c>
      <c r="E14" s="106">
        <f t="shared" si="0"/>
        <v>1399754</v>
      </c>
      <c r="F14" s="106">
        <f t="shared" si="0"/>
        <v>1399754</v>
      </c>
      <c r="G14" s="106">
        <f t="shared" si="0"/>
        <v>74084</v>
      </c>
      <c r="H14" s="106">
        <f t="shared" si="0"/>
        <v>1320170</v>
      </c>
      <c r="I14" s="106">
        <f t="shared" si="0"/>
        <v>0</v>
      </c>
    </row>
    <row r="16" ht="12.75">
      <c r="B16" s="36"/>
    </row>
    <row r="17" ht="12.75">
      <c r="C17" s="31"/>
    </row>
  </sheetData>
  <sheetProtection/>
  <mergeCells count="10">
    <mergeCell ref="B14:C14"/>
    <mergeCell ref="B2:I2"/>
    <mergeCell ref="B4:B6"/>
    <mergeCell ref="C4:C6"/>
    <mergeCell ref="D4:D6"/>
    <mergeCell ref="E4:E6"/>
    <mergeCell ref="F4:I4"/>
    <mergeCell ref="F5:F6"/>
    <mergeCell ref="G5:H5"/>
    <mergeCell ref="I5:I6"/>
  </mergeCells>
  <printOptions horizontalCentered="1"/>
  <pageMargins left="0.7874015748031497" right="0.7874015748031497" top="1.13" bottom="1.062992125984252" header="0.4330708661417323" footer="0.787401574803149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6"/>
  <sheetViews>
    <sheetView zoomScale="90" zoomScaleNormal="90" zoomScalePageLayoutView="0" workbookViewId="0" topLeftCell="A1">
      <selection activeCell="E1" sqref="E1"/>
    </sheetView>
  </sheetViews>
  <sheetFormatPr defaultColWidth="7.375" defaultRowHeight="12.75"/>
  <cols>
    <col min="1" max="1" width="6.875" style="33" customWidth="1"/>
    <col min="2" max="2" width="8.375" style="26" customWidth="1"/>
    <col min="3" max="3" width="6.125" style="131" customWidth="1"/>
    <col min="4" max="4" width="44.125" style="26" customWidth="1"/>
    <col min="5" max="5" width="15.75390625" style="26" customWidth="1"/>
    <col min="6" max="70" width="8.625" style="0" customWidth="1"/>
    <col min="71" max="255" width="8.625" style="26" customWidth="1"/>
  </cols>
  <sheetData>
    <row r="1" ht="53.25" customHeight="1">
      <c r="E1" s="713" t="s">
        <v>803</v>
      </c>
    </row>
    <row r="2" spans="1:5" ht="45" customHeight="1">
      <c r="A2" s="837" t="s">
        <v>616</v>
      </c>
      <c r="B2" s="837"/>
      <c r="C2" s="837"/>
      <c r="D2" s="837"/>
      <c r="E2" s="837"/>
    </row>
    <row r="3" spans="1:5" ht="15.75">
      <c r="A3" s="132"/>
      <c r="B3" s="37"/>
      <c r="C3" s="128"/>
      <c r="D3" s="37"/>
      <c r="E3" s="37"/>
    </row>
    <row r="4" spans="1:5" ht="13.5" customHeight="1">
      <c r="A4" s="29"/>
      <c r="B4" s="30"/>
      <c r="C4" s="129"/>
      <c r="D4" s="30"/>
      <c r="E4" s="38" t="s">
        <v>279</v>
      </c>
    </row>
    <row r="5" spans="1:5" ht="20.25" customHeight="1">
      <c r="A5" s="838" t="s">
        <v>66</v>
      </c>
      <c r="B5" s="838" t="s">
        <v>67</v>
      </c>
      <c r="C5" s="841" t="s">
        <v>396</v>
      </c>
      <c r="D5" s="838" t="s">
        <v>397</v>
      </c>
      <c r="E5" s="839" t="s">
        <v>398</v>
      </c>
    </row>
    <row r="6" spans="1:5" ht="18" customHeight="1">
      <c r="A6" s="838"/>
      <c r="B6" s="838"/>
      <c r="C6" s="841"/>
      <c r="D6" s="838"/>
      <c r="E6" s="839"/>
    </row>
    <row r="7" spans="1:5" ht="69" customHeight="1">
      <c r="A7" s="838"/>
      <c r="B7" s="838"/>
      <c r="C7" s="841"/>
      <c r="D7" s="838"/>
      <c r="E7" s="839"/>
    </row>
    <row r="8" spans="1:5" ht="8.25" customHeight="1">
      <c r="A8" s="34">
        <v>1</v>
      </c>
      <c r="B8" s="34">
        <v>2</v>
      </c>
      <c r="C8" s="130">
        <v>3</v>
      </c>
      <c r="D8" s="34"/>
      <c r="E8" s="34">
        <v>5</v>
      </c>
    </row>
    <row r="9" spans="1:255" s="494" customFormat="1" ht="20.25" customHeight="1">
      <c r="A9" s="490">
        <v>852</v>
      </c>
      <c r="B9" s="490">
        <v>85212</v>
      </c>
      <c r="C9" s="491" t="s">
        <v>103</v>
      </c>
      <c r="D9" s="492" t="s">
        <v>646</v>
      </c>
      <c r="E9" s="493">
        <v>7000</v>
      </c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495"/>
      <c r="FO9" s="495"/>
      <c r="FP9" s="495"/>
      <c r="FQ9" s="495"/>
      <c r="FR9" s="495"/>
      <c r="FS9" s="495"/>
      <c r="FT9" s="495"/>
      <c r="FU9" s="495"/>
      <c r="FV9" s="495"/>
      <c r="FW9" s="495"/>
      <c r="FX9" s="495"/>
      <c r="FY9" s="495"/>
      <c r="FZ9" s="495"/>
      <c r="GA9" s="495"/>
      <c r="GB9" s="495"/>
      <c r="GC9" s="495"/>
      <c r="GD9" s="495"/>
      <c r="GE9" s="495"/>
      <c r="GF9" s="495"/>
      <c r="GG9" s="495"/>
      <c r="GH9" s="495"/>
      <c r="GI9" s="495"/>
      <c r="GJ9" s="495"/>
      <c r="GK9" s="495"/>
      <c r="GL9" s="495"/>
      <c r="GM9" s="495"/>
      <c r="GN9" s="495"/>
      <c r="GO9" s="495"/>
      <c r="GP9" s="495"/>
      <c r="GQ9" s="495"/>
      <c r="GR9" s="495"/>
      <c r="GS9" s="495"/>
      <c r="GT9" s="495"/>
      <c r="GU9" s="495"/>
      <c r="GV9" s="495"/>
      <c r="GW9" s="495"/>
      <c r="GX9" s="495"/>
      <c r="GY9" s="495"/>
      <c r="GZ9" s="495"/>
      <c r="HA9" s="495"/>
      <c r="HB9" s="495"/>
      <c r="HC9" s="495"/>
      <c r="HD9" s="495"/>
      <c r="HE9" s="495"/>
      <c r="HF9" s="495"/>
      <c r="HG9" s="495"/>
      <c r="HH9" s="495"/>
      <c r="HI9" s="495"/>
      <c r="HJ9" s="495"/>
      <c r="HK9" s="495"/>
      <c r="HL9" s="495"/>
      <c r="HM9" s="495"/>
      <c r="HN9" s="495"/>
      <c r="HO9" s="495"/>
      <c r="HP9" s="495"/>
      <c r="HQ9" s="495"/>
      <c r="HR9" s="495"/>
      <c r="HS9" s="495"/>
      <c r="HT9" s="495"/>
      <c r="HU9" s="495"/>
      <c r="HV9" s="495"/>
      <c r="HW9" s="495"/>
      <c r="HX9" s="495"/>
      <c r="HY9" s="495"/>
      <c r="HZ9" s="495"/>
      <c r="IA9" s="495"/>
      <c r="IB9" s="495"/>
      <c r="IC9" s="495"/>
      <c r="ID9" s="495"/>
      <c r="IE9" s="495"/>
      <c r="IF9" s="495"/>
      <c r="IG9" s="495"/>
      <c r="IH9" s="495"/>
      <c r="II9" s="495"/>
      <c r="IJ9" s="495"/>
      <c r="IK9" s="495"/>
      <c r="IL9" s="495"/>
      <c r="IM9" s="495"/>
      <c r="IN9" s="495"/>
      <c r="IO9" s="495"/>
      <c r="IP9" s="495"/>
      <c r="IQ9" s="495"/>
      <c r="IR9" s="495"/>
      <c r="IS9" s="495"/>
      <c r="IT9" s="495"/>
      <c r="IU9" s="495"/>
    </row>
    <row r="10" spans="1:255" s="485" customFormat="1" ht="30" customHeight="1">
      <c r="A10" s="496">
        <v>852</v>
      </c>
      <c r="B10" s="496">
        <v>85212</v>
      </c>
      <c r="C10" s="497" t="s">
        <v>87</v>
      </c>
      <c r="D10" s="498" t="s">
        <v>88</v>
      </c>
      <c r="E10" s="484">
        <v>1000</v>
      </c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2"/>
      <c r="DP10" s="36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2"/>
      <c r="EB10" s="362"/>
      <c r="EC10" s="362"/>
      <c r="ED10" s="362"/>
      <c r="EE10" s="362"/>
      <c r="EF10" s="362"/>
      <c r="EG10" s="362"/>
      <c r="EH10" s="362"/>
      <c r="EI10" s="362"/>
      <c r="EJ10" s="362"/>
      <c r="EK10" s="362"/>
      <c r="EL10" s="362"/>
      <c r="EM10" s="362"/>
      <c r="EN10" s="362"/>
      <c r="EO10" s="362"/>
      <c r="EP10" s="362"/>
      <c r="EQ10" s="362"/>
      <c r="ER10" s="362"/>
      <c r="ES10" s="362"/>
      <c r="ET10" s="362"/>
      <c r="EU10" s="362"/>
      <c r="EV10" s="362"/>
      <c r="EW10" s="362"/>
      <c r="EX10" s="362"/>
      <c r="EY10" s="362"/>
      <c r="EZ10" s="362"/>
      <c r="FA10" s="362"/>
      <c r="FB10" s="362"/>
      <c r="FC10" s="362"/>
      <c r="FD10" s="362"/>
      <c r="FE10" s="362"/>
      <c r="FF10" s="362"/>
      <c r="FG10" s="362"/>
      <c r="FH10" s="362"/>
      <c r="FI10" s="362"/>
      <c r="FJ10" s="362"/>
      <c r="FK10" s="362"/>
      <c r="FL10" s="362"/>
      <c r="FM10" s="362"/>
      <c r="FN10" s="362"/>
      <c r="FO10" s="362"/>
      <c r="FP10" s="362"/>
      <c r="FQ10" s="362"/>
      <c r="FR10" s="362"/>
      <c r="FS10" s="362"/>
      <c r="FT10" s="362"/>
      <c r="FU10" s="362"/>
      <c r="FV10" s="362"/>
      <c r="FW10" s="362"/>
      <c r="FX10" s="362"/>
      <c r="FY10" s="362"/>
      <c r="FZ10" s="362"/>
      <c r="GA10" s="362"/>
      <c r="GB10" s="362"/>
      <c r="GC10" s="362"/>
      <c r="GD10" s="362"/>
      <c r="GE10" s="362"/>
      <c r="GF10" s="362"/>
      <c r="GG10" s="362"/>
      <c r="GH10" s="362"/>
      <c r="GI10" s="362"/>
      <c r="GJ10" s="362"/>
      <c r="GK10" s="362"/>
      <c r="GL10" s="362"/>
      <c r="GM10" s="362"/>
      <c r="GN10" s="362"/>
      <c r="GO10" s="362"/>
      <c r="GP10" s="362"/>
      <c r="GQ10" s="362"/>
      <c r="GR10" s="362"/>
      <c r="GS10" s="362"/>
      <c r="GT10" s="362"/>
      <c r="GU10" s="362"/>
      <c r="GV10" s="362"/>
      <c r="GW10" s="362"/>
      <c r="GX10" s="362"/>
      <c r="GY10" s="362"/>
      <c r="GZ10" s="362"/>
      <c r="HA10" s="362"/>
      <c r="HB10" s="362"/>
      <c r="HC10" s="362"/>
      <c r="HD10" s="362"/>
      <c r="HE10" s="362"/>
      <c r="HF10" s="362"/>
      <c r="HG10" s="362"/>
      <c r="HH10" s="362"/>
      <c r="HI10" s="362"/>
      <c r="HJ10" s="362"/>
      <c r="HK10" s="362"/>
      <c r="HL10" s="362"/>
      <c r="HM10" s="362"/>
      <c r="HN10" s="362"/>
      <c r="HO10" s="362"/>
      <c r="HP10" s="362"/>
      <c r="HQ10" s="362"/>
      <c r="HR10" s="362"/>
      <c r="HS10" s="362"/>
      <c r="HT10" s="362"/>
      <c r="HU10" s="362"/>
      <c r="HV10" s="362"/>
      <c r="HW10" s="362"/>
      <c r="HX10" s="362"/>
      <c r="HY10" s="362"/>
      <c r="HZ10" s="362"/>
      <c r="IA10" s="362"/>
      <c r="IB10" s="362"/>
      <c r="IC10" s="362"/>
      <c r="ID10" s="362"/>
      <c r="IE10" s="362"/>
      <c r="IF10" s="362"/>
      <c r="IG10" s="362"/>
      <c r="IH10" s="362"/>
      <c r="II10" s="362"/>
      <c r="IJ10" s="362"/>
      <c r="IK10" s="362"/>
      <c r="IL10" s="362"/>
      <c r="IM10" s="362"/>
      <c r="IN10" s="362"/>
      <c r="IO10" s="362"/>
      <c r="IP10" s="362"/>
      <c r="IQ10" s="362"/>
      <c r="IR10" s="362"/>
      <c r="IS10" s="362"/>
      <c r="IT10" s="362"/>
      <c r="IU10" s="362"/>
    </row>
    <row r="11" spans="1:255" s="485" customFormat="1" ht="40.5" customHeight="1">
      <c r="A11" s="496">
        <v>852</v>
      </c>
      <c r="B11" s="496">
        <v>85212</v>
      </c>
      <c r="C11" s="497" t="s">
        <v>399</v>
      </c>
      <c r="D11" s="499" t="s">
        <v>40</v>
      </c>
      <c r="E11" s="484">
        <v>12000</v>
      </c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  <c r="IM11" s="362"/>
      <c r="IN11" s="362"/>
      <c r="IO11" s="362"/>
      <c r="IP11" s="362"/>
      <c r="IQ11" s="362"/>
      <c r="IR11" s="362"/>
      <c r="IS11" s="362"/>
      <c r="IT11" s="362"/>
      <c r="IU11" s="362"/>
    </row>
    <row r="12" spans="1:255" s="485" customFormat="1" ht="24.75" customHeight="1">
      <c r="A12" s="500">
        <v>852</v>
      </c>
      <c r="B12" s="501">
        <v>85228</v>
      </c>
      <c r="C12" s="502" t="s">
        <v>204</v>
      </c>
      <c r="D12" s="501" t="s">
        <v>645</v>
      </c>
      <c r="E12" s="503">
        <v>9000</v>
      </c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  <c r="FL12" s="362"/>
      <c r="FM12" s="362"/>
      <c r="FN12" s="362"/>
      <c r="FO12" s="362"/>
      <c r="FP12" s="362"/>
      <c r="FQ12" s="362"/>
      <c r="FR12" s="362"/>
      <c r="FS12" s="362"/>
      <c r="FT12" s="362"/>
      <c r="FU12" s="362"/>
      <c r="FV12" s="362"/>
      <c r="FW12" s="362"/>
      <c r="FX12" s="362"/>
      <c r="FY12" s="362"/>
      <c r="FZ12" s="362"/>
      <c r="GA12" s="362"/>
      <c r="GB12" s="362"/>
      <c r="GC12" s="362"/>
      <c r="GD12" s="362"/>
      <c r="GE12" s="362"/>
      <c r="GF12" s="362"/>
      <c r="GG12" s="362"/>
      <c r="GH12" s="362"/>
      <c r="GI12" s="362"/>
      <c r="GJ12" s="362"/>
      <c r="GK12" s="362"/>
      <c r="GL12" s="362"/>
      <c r="GM12" s="362"/>
      <c r="GN12" s="362"/>
      <c r="GO12" s="362"/>
      <c r="GP12" s="362"/>
      <c r="GQ12" s="362"/>
      <c r="GR12" s="362"/>
      <c r="GS12" s="362"/>
      <c r="GT12" s="362"/>
      <c r="GU12" s="362"/>
      <c r="GV12" s="362"/>
      <c r="GW12" s="362"/>
      <c r="GX12" s="362"/>
      <c r="GY12" s="362"/>
      <c r="GZ12" s="362"/>
      <c r="HA12" s="362"/>
      <c r="HB12" s="362"/>
      <c r="HC12" s="362"/>
      <c r="HD12" s="362"/>
      <c r="HE12" s="362"/>
      <c r="HF12" s="362"/>
      <c r="HG12" s="362"/>
      <c r="HH12" s="362"/>
      <c r="HI12" s="362"/>
      <c r="HJ12" s="362"/>
      <c r="HK12" s="362"/>
      <c r="HL12" s="362"/>
      <c r="HM12" s="362"/>
      <c r="HN12" s="362"/>
      <c r="HO12" s="362"/>
      <c r="HP12" s="362"/>
      <c r="HQ12" s="362"/>
      <c r="HR12" s="362"/>
      <c r="HS12" s="362"/>
      <c r="HT12" s="362"/>
      <c r="HU12" s="362"/>
      <c r="HV12" s="362"/>
      <c r="HW12" s="362"/>
      <c r="HX12" s="362"/>
      <c r="HY12" s="362"/>
      <c r="HZ12" s="362"/>
      <c r="IA12" s="362"/>
      <c r="IB12" s="362"/>
      <c r="IC12" s="362"/>
      <c r="ID12" s="362"/>
      <c r="IE12" s="362"/>
      <c r="IF12" s="362"/>
      <c r="IG12" s="362"/>
      <c r="IH12" s="362"/>
      <c r="II12" s="362"/>
      <c r="IJ12" s="362"/>
      <c r="IK12" s="362"/>
      <c r="IL12" s="362"/>
      <c r="IM12" s="362"/>
      <c r="IN12" s="362"/>
      <c r="IO12" s="362"/>
      <c r="IP12" s="362"/>
      <c r="IQ12" s="362"/>
      <c r="IR12" s="362"/>
      <c r="IS12" s="362"/>
      <c r="IT12" s="362"/>
      <c r="IU12" s="362"/>
    </row>
    <row r="13" spans="1:255" s="485" customFormat="1" ht="24.75" customHeight="1">
      <c r="A13" s="840" t="s">
        <v>395</v>
      </c>
      <c r="B13" s="840"/>
      <c r="C13" s="840"/>
      <c r="D13" s="840"/>
      <c r="E13" s="504">
        <f>SUM(E9:E12)</f>
        <v>29000</v>
      </c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2"/>
      <c r="EC13" s="362"/>
      <c r="ED13" s="362"/>
      <c r="EE13" s="362"/>
      <c r="EF13" s="362"/>
      <c r="EG13" s="362"/>
      <c r="EH13" s="362"/>
      <c r="EI13" s="362"/>
      <c r="EJ13" s="362"/>
      <c r="EK13" s="362"/>
      <c r="EL13" s="362"/>
      <c r="EM13" s="362"/>
      <c r="EN13" s="362"/>
      <c r="EO13" s="362"/>
      <c r="EP13" s="362"/>
      <c r="EQ13" s="362"/>
      <c r="ER13" s="362"/>
      <c r="ES13" s="362"/>
      <c r="ET13" s="362"/>
      <c r="EU13" s="362"/>
      <c r="EV13" s="362"/>
      <c r="EW13" s="362"/>
      <c r="EX13" s="362"/>
      <c r="EY13" s="362"/>
      <c r="EZ13" s="362"/>
      <c r="FA13" s="362"/>
      <c r="FB13" s="362"/>
      <c r="FC13" s="362"/>
      <c r="FD13" s="362"/>
      <c r="FE13" s="362"/>
      <c r="FF13" s="362"/>
      <c r="FG13" s="362"/>
      <c r="FH13" s="362"/>
      <c r="FI13" s="362"/>
      <c r="FJ13" s="362"/>
      <c r="FK13" s="362"/>
      <c r="FL13" s="362"/>
      <c r="FM13" s="362"/>
      <c r="FN13" s="362"/>
      <c r="FO13" s="362"/>
      <c r="FP13" s="362"/>
      <c r="FQ13" s="362"/>
      <c r="FR13" s="362"/>
      <c r="FS13" s="362"/>
      <c r="FT13" s="362"/>
      <c r="FU13" s="362"/>
      <c r="FV13" s="362"/>
      <c r="FW13" s="362"/>
      <c r="FX13" s="362"/>
      <c r="FY13" s="362"/>
      <c r="FZ13" s="362"/>
      <c r="GA13" s="362"/>
      <c r="GB13" s="362"/>
      <c r="GC13" s="362"/>
      <c r="GD13" s="362"/>
      <c r="GE13" s="362"/>
      <c r="GF13" s="362"/>
      <c r="GG13" s="362"/>
      <c r="GH13" s="362"/>
      <c r="GI13" s="362"/>
      <c r="GJ13" s="362"/>
      <c r="GK13" s="362"/>
      <c r="GL13" s="362"/>
      <c r="GM13" s="362"/>
      <c r="GN13" s="362"/>
      <c r="GO13" s="362"/>
      <c r="GP13" s="362"/>
      <c r="GQ13" s="362"/>
      <c r="GR13" s="362"/>
      <c r="GS13" s="362"/>
      <c r="GT13" s="362"/>
      <c r="GU13" s="362"/>
      <c r="GV13" s="362"/>
      <c r="GW13" s="362"/>
      <c r="GX13" s="362"/>
      <c r="GY13" s="362"/>
      <c r="GZ13" s="362"/>
      <c r="HA13" s="362"/>
      <c r="HB13" s="362"/>
      <c r="HC13" s="362"/>
      <c r="HD13" s="362"/>
      <c r="HE13" s="362"/>
      <c r="HF13" s="362"/>
      <c r="HG13" s="362"/>
      <c r="HH13" s="362"/>
      <c r="HI13" s="362"/>
      <c r="HJ13" s="362"/>
      <c r="HK13" s="362"/>
      <c r="HL13" s="362"/>
      <c r="HM13" s="362"/>
      <c r="HN13" s="362"/>
      <c r="HO13" s="362"/>
      <c r="HP13" s="362"/>
      <c r="HQ13" s="362"/>
      <c r="HR13" s="362"/>
      <c r="HS13" s="362"/>
      <c r="HT13" s="362"/>
      <c r="HU13" s="362"/>
      <c r="HV13" s="362"/>
      <c r="HW13" s="362"/>
      <c r="HX13" s="362"/>
      <c r="HY13" s="362"/>
      <c r="HZ13" s="362"/>
      <c r="IA13" s="362"/>
      <c r="IB13" s="362"/>
      <c r="IC13" s="362"/>
      <c r="ID13" s="362"/>
      <c r="IE13" s="362"/>
      <c r="IF13" s="362"/>
      <c r="IG13" s="362"/>
      <c r="IH13" s="362"/>
      <c r="II13" s="362"/>
      <c r="IJ13" s="362"/>
      <c r="IK13" s="362"/>
      <c r="IL13" s="362"/>
      <c r="IM13" s="362"/>
      <c r="IN13" s="362"/>
      <c r="IO13" s="362"/>
      <c r="IP13" s="362"/>
      <c r="IQ13" s="362"/>
      <c r="IR13" s="362"/>
      <c r="IS13" s="362"/>
      <c r="IT13" s="362"/>
      <c r="IU13" s="362"/>
    </row>
    <row r="15" ht="12.75">
      <c r="A15" s="133"/>
    </row>
    <row r="16" ht="12.75">
      <c r="B16" s="31"/>
    </row>
  </sheetData>
  <sheetProtection/>
  <mergeCells count="7">
    <mergeCell ref="A13:D13"/>
    <mergeCell ref="A2:E2"/>
    <mergeCell ref="A5:A7"/>
    <mergeCell ref="B5:B7"/>
    <mergeCell ref="C5:C7"/>
    <mergeCell ref="D5:D7"/>
    <mergeCell ref="E5:E7"/>
  </mergeCells>
  <printOptions horizontalCentered="1"/>
  <pageMargins left="0.7874015748031497" right="0.7874015748031497" top="1.42" bottom="1.062992125984252" header="0.6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H1" sqref="H1:I1"/>
    </sheetView>
  </sheetViews>
  <sheetFormatPr defaultColWidth="8.625" defaultRowHeight="12.75"/>
  <cols>
    <col min="1" max="1" width="6.875" style="26" customWidth="1"/>
    <col min="2" max="2" width="8.375" style="26" customWidth="1"/>
    <col min="3" max="3" width="38.375" style="26" customWidth="1"/>
    <col min="4" max="4" width="10.875" style="26" customWidth="1"/>
    <col min="5" max="5" width="11.25390625" style="26" customWidth="1"/>
    <col min="6" max="6" width="10.125" style="26" customWidth="1"/>
    <col min="7" max="7" width="14.75390625" style="0" customWidth="1"/>
    <col min="8" max="8" width="9.75390625" style="0" customWidth="1"/>
    <col min="9" max="9" width="11.00390625" style="0" customWidth="1"/>
    <col min="10" max="78" width="8.625" style="0" customWidth="1"/>
    <col min="79" max="16384" width="8.625" style="26" customWidth="1"/>
  </cols>
  <sheetData>
    <row r="1" spans="8:9" ht="38.25" customHeight="1">
      <c r="H1" s="727" t="s">
        <v>804</v>
      </c>
      <c r="I1" s="727"/>
    </row>
    <row r="2" spans="1:9" ht="45" customHeight="1">
      <c r="A2" s="837" t="s">
        <v>702</v>
      </c>
      <c r="B2" s="837"/>
      <c r="C2" s="837"/>
      <c r="D2" s="837"/>
      <c r="E2" s="837"/>
      <c r="F2" s="837"/>
      <c r="G2" s="837"/>
      <c r="H2" s="837"/>
      <c r="I2" s="837"/>
    </row>
    <row r="4" ht="12.75">
      <c r="I4" s="38" t="s">
        <v>279</v>
      </c>
    </row>
    <row r="5" spans="1:78" ht="20.25" customHeight="1">
      <c r="A5" s="838" t="s">
        <v>66</v>
      </c>
      <c r="B5" s="838" t="s">
        <v>67</v>
      </c>
      <c r="C5" s="838" t="s">
        <v>397</v>
      </c>
      <c r="D5" s="839" t="s">
        <v>400</v>
      </c>
      <c r="E5" s="839" t="s">
        <v>390</v>
      </c>
      <c r="F5" s="839" t="s">
        <v>226</v>
      </c>
      <c r="G5" s="839"/>
      <c r="H5" s="839"/>
      <c r="I5" s="839"/>
      <c r="BW5" s="26"/>
      <c r="BX5" s="26"/>
      <c r="BY5" s="26"/>
      <c r="BZ5" s="26"/>
    </row>
    <row r="6" spans="1:78" ht="18" customHeight="1">
      <c r="A6" s="838"/>
      <c r="B6" s="838"/>
      <c r="C6" s="838"/>
      <c r="D6" s="839"/>
      <c r="E6" s="839"/>
      <c r="F6" s="839" t="s">
        <v>391</v>
      </c>
      <c r="G6" s="839"/>
      <c r="H6" s="839"/>
      <c r="I6" s="839" t="s">
        <v>392</v>
      </c>
      <c r="BW6" s="26"/>
      <c r="BX6" s="26"/>
      <c r="BY6" s="26"/>
      <c r="BZ6" s="26"/>
    </row>
    <row r="7" spans="1:78" ht="69" customHeight="1">
      <c r="A7" s="838"/>
      <c r="B7" s="838"/>
      <c r="C7" s="838"/>
      <c r="D7" s="839"/>
      <c r="E7" s="839"/>
      <c r="F7" s="839"/>
      <c r="G7" s="27" t="s">
        <v>393</v>
      </c>
      <c r="H7" s="27" t="s">
        <v>401</v>
      </c>
      <c r="I7" s="839"/>
      <c r="BW7" s="26"/>
      <c r="BX7" s="26"/>
      <c r="BY7" s="26"/>
      <c r="BZ7" s="26"/>
    </row>
    <row r="8" spans="1:78" ht="8.2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BW8" s="26"/>
      <c r="BX8" s="26"/>
      <c r="BY8" s="26"/>
      <c r="BZ8" s="26"/>
    </row>
    <row r="9" spans="1:78" ht="24.75" customHeight="1">
      <c r="A9" s="842" t="s">
        <v>402</v>
      </c>
      <c r="B9" s="842"/>
      <c r="C9" s="842"/>
      <c r="D9" s="39">
        <f>SUM(D10)</f>
        <v>61000</v>
      </c>
      <c r="E9" s="35"/>
      <c r="F9" s="35"/>
      <c r="G9" s="35"/>
      <c r="H9" s="35"/>
      <c r="I9" s="35"/>
      <c r="BW9" s="26"/>
      <c r="BX9" s="26"/>
      <c r="BY9" s="26"/>
      <c r="BZ9" s="26"/>
    </row>
    <row r="10" spans="1:74" s="509" customFormat="1" ht="47.25" customHeight="1">
      <c r="A10" s="505">
        <v>756</v>
      </c>
      <c r="B10" s="505">
        <v>75618</v>
      </c>
      <c r="C10" s="506" t="s">
        <v>156</v>
      </c>
      <c r="D10" s="507">
        <v>61000</v>
      </c>
      <c r="E10" s="507"/>
      <c r="F10" s="507"/>
      <c r="G10" s="507"/>
      <c r="H10" s="507"/>
      <c r="I10" s="507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</row>
    <row r="11" spans="1:74" s="509" customFormat="1" ht="24.75" customHeight="1">
      <c r="A11" s="843" t="s">
        <v>403</v>
      </c>
      <c r="B11" s="843"/>
      <c r="C11" s="843"/>
      <c r="D11" s="510"/>
      <c r="E11" s="510">
        <f>SUM(E12:E13)</f>
        <v>61000</v>
      </c>
      <c r="F11" s="510">
        <f>SUM(F12:F13)</f>
        <v>61000</v>
      </c>
      <c r="G11" s="510">
        <f>SUM(G12:G13)</f>
        <v>15000</v>
      </c>
      <c r="H11" s="510">
        <f>SUM(H12:H13)</f>
        <v>25000</v>
      </c>
      <c r="I11" s="510">
        <f>SUM(I12:I13)</f>
        <v>0</v>
      </c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8"/>
      <c r="BV11" s="508"/>
    </row>
    <row r="12" spans="1:74" s="509" customFormat="1" ht="21.75" customHeight="1">
      <c r="A12" s="511">
        <v>851</v>
      </c>
      <c r="B12" s="511">
        <v>85153</v>
      </c>
      <c r="C12" s="512" t="s">
        <v>404</v>
      </c>
      <c r="D12" s="513"/>
      <c r="E12" s="513">
        <f>F12</f>
        <v>200</v>
      </c>
      <c r="F12" s="513">
        <v>200</v>
      </c>
      <c r="G12" s="513"/>
      <c r="H12" s="513"/>
      <c r="I12" s="513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</row>
    <row r="13" spans="1:74" s="509" customFormat="1" ht="21.75" customHeight="1">
      <c r="A13" s="511">
        <v>851</v>
      </c>
      <c r="B13" s="511">
        <v>85154</v>
      </c>
      <c r="C13" s="512" t="s">
        <v>262</v>
      </c>
      <c r="D13" s="513"/>
      <c r="E13" s="513">
        <v>60800</v>
      </c>
      <c r="F13" s="513">
        <v>60800</v>
      </c>
      <c r="G13" s="513">
        <v>15000</v>
      </c>
      <c r="H13" s="513">
        <v>25000</v>
      </c>
      <c r="I13" s="514">
        <v>0</v>
      </c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508"/>
      <c r="BG13" s="508"/>
      <c r="BH13" s="508"/>
      <c r="BI13" s="508"/>
      <c r="BJ13" s="508"/>
      <c r="BK13" s="508"/>
      <c r="BL13" s="508"/>
      <c r="BM13" s="508"/>
      <c r="BN13" s="508"/>
      <c r="BO13" s="508"/>
      <c r="BP13" s="508"/>
      <c r="BQ13" s="508"/>
      <c r="BR13" s="508"/>
      <c r="BS13" s="508"/>
      <c r="BT13" s="508"/>
      <c r="BU13" s="508"/>
      <c r="BV13" s="508"/>
    </row>
    <row r="14" spans="7:78" s="362" customFormat="1" ht="12.75"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</row>
    <row r="16" spans="1:256" ht="12.75">
      <c r="A16" s="36"/>
      <c r="B16" s="31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/>
  <mergeCells count="13">
    <mergeCell ref="F5:I5"/>
    <mergeCell ref="F6:F7"/>
    <mergeCell ref="G6:H6"/>
    <mergeCell ref="I6:I7"/>
    <mergeCell ref="A9:C9"/>
    <mergeCell ref="A11:C11"/>
    <mergeCell ref="H1:I1"/>
    <mergeCell ref="A2:I2"/>
    <mergeCell ref="A5:A7"/>
    <mergeCell ref="B5:B7"/>
    <mergeCell ref="C5:C7"/>
    <mergeCell ref="D5:D7"/>
    <mergeCell ref="E5:E7"/>
  </mergeCells>
  <printOptions horizontalCentered="1"/>
  <pageMargins left="0.7874015748031497" right="0.7874015748031497" top="1.062992125984252" bottom="1.062992125984252" header="0.43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2013-11-26T13:32:10Z</cp:lastPrinted>
  <dcterms:created xsi:type="dcterms:W3CDTF">2012-11-12T08:06:07Z</dcterms:created>
  <dcterms:modified xsi:type="dcterms:W3CDTF">2013-11-26T15:25:37Z</dcterms:modified>
  <cp:category/>
  <cp:version/>
  <cp:contentType/>
  <cp:contentStatus/>
</cp:coreProperties>
</file>