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1" sheetId="1" r:id="rId1"/>
    <sheet name="2" sheetId="2" r:id="rId2"/>
  </sheets>
  <definedNames>
    <definedName name="_xlnm.Print_Area" localSheetId="0">'1'!$A$1:$F$254</definedName>
    <definedName name="_xlnm.Print_Area" localSheetId="1">'2'!$A$1:$F$480</definedName>
  </definedNames>
  <calcPr fullCalcOnLoad="1"/>
</workbook>
</file>

<file path=xl/sharedStrings.xml><?xml version="1.0" encoding="utf-8"?>
<sst xmlns="http://schemas.openxmlformats.org/spreadsheetml/2006/main" count="1137" uniqueCount="358">
  <si>
    <t xml:space="preserve">Budowa kanalizacji sanitarnej dla miejscowości Jezierzany, Jakuszów, Pątnówek i Bobrów </t>
  </si>
  <si>
    <t xml:space="preserve">Budowa kanalizacji sanitarnej wraz z przyłączami dla miejscowości Gniewomirowice i Goślinów </t>
  </si>
  <si>
    <t>Przebudowa kanalizacji sanitarnej w obrębie wsi Miłkowice (modernizacja kolektora sanitarnego przy ul. Proletariackiej)</t>
  </si>
  <si>
    <t>Budowa wodociągu tranzytowego Niedźwiedzice-Miłkowice i udział w budowie Stacji Uzdatniania Wody w Okmianach</t>
  </si>
  <si>
    <t xml:space="preserve">Budowa przykanalików w ramach zadania pn.: Budowa kanalizacji sanitarnej dla miejscowości Rzeszotary i Dobrzejów (kontynuacja i poszerzenie projektu i robót) </t>
  </si>
  <si>
    <t>Remont dróg transportu rolnego w Siedliskach</t>
  </si>
  <si>
    <t>Remont drogi transportu rolnego w Rzeszotarach</t>
  </si>
  <si>
    <t>Remont chodników w Miłkowicach (kontynuacja)</t>
  </si>
  <si>
    <t>Remont drogi Grzymalin-Głuchowice</t>
  </si>
  <si>
    <t>Utworzenie Strefy Aktywności Gospodarczej w Rzeszotarach</t>
  </si>
  <si>
    <t>Dokumentacja hydrogeologiczna i pizmoetrów na składowisku odpadów w Grzymalinie</t>
  </si>
  <si>
    <t>Budowa kotłowni ekologicznej dla kompleksu budynków publicznych w Miłkowicach</t>
  </si>
  <si>
    <t>Utworzenie Centrum Edukacyjno-Kulturalnego w miejscowości Ulesie</t>
  </si>
  <si>
    <t>Zmiana sposobu użytkowania i modernizacja budynku po byłej stołówce w Miłkowicach z przeznaczeniem na bibliotekę, czytelnię internetową i świetlicę</t>
  </si>
  <si>
    <t>Dokumentacja na modernizację obiektu sportowego w Głuchowicach wraz z budową budynku socjalnego</t>
  </si>
  <si>
    <t>Dział</t>
  </si>
  <si>
    <t>Rozdział</t>
  </si>
  <si>
    <t>§</t>
  </si>
  <si>
    <t>Treść</t>
  </si>
  <si>
    <t>Zwiększenie planu</t>
  </si>
  <si>
    <t>Zmniejszenie planu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</si>
  <si>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</si>
  <si>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</si>
  <si>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</si>
  <si>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</si>
  <si>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</si>
  <si>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</si>
  <si>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</si>
  <si>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</si>
  <si>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</si>
  <si>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</si>
  <si>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</si>
  <si>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</si>
  <si>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</si>
  <si>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</si>
  <si>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</si>
  <si>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</si>
  <si>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</si>
  <si>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</si>
  <si>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</si>
  <si>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</si>
  <si>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</si>
  <si>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</si>
  <si>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</si>
  <si>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</si>
  <si>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</si>
  <si>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</si>
  <si>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</si>
  <si>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</si>
  <si>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</si>
  <si>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01011</t>
  </si>
  <si>
    <t>Stacja Chemiczno-Rolnicza</t>
  </si>
  <si>
    <t>01030</t>
  </si>
  <si>
    <t>Izby rolnicze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</si>
  <si>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</si>
  <si>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</si>
  <si>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</si>
  <si>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</si>
  <si>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</si>
  <si>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</si>
  <si>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</si>
  <si>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</si>
  <si>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</si>
  <si>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</si>
  <si>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</si>
  <si>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</si>
  <si>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</si>
  <si>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</si>
  <si>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</si>
  <si>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</si>
  <si>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</si>
  <si>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</si>
  <si>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</si>
  <si>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</si>
  <si>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</si>
  <si>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</si>
  <si>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</si>
  <si>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</si>
  <si>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</si>
  <si>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</si>
  <si>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</si>
  <si>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</si>
  <si>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</si>
  <si>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</si>
  <si>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</si>
  <si>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</si>
  <si>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</si>
  <si>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</si>
  <si>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</si>
  <si>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</si>
  <si>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</si>
  <si>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</si>
  <si>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</si>
  <si>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</si>
  <si>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Plany zagospodarowania przestrzennego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</si>
  <si>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</si>
  <si>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</si>
  <si>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</si>
  <si>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</si>
  <si>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</si>
  <si>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</si>
  <si>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</si>
  <si>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</si>
  <si>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</si>
  <si>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</si>
  <si>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</si>
  <si>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</si>
  <si>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</si>
  <si>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</si>
  <si>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0960</t>
  </si>
  <si>
    <t>Otrzymane spadki, zapisy, i darowizny w postaci pieniężnej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</si>
  <si>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</si>
  <si>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</si>
  <si>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</si>
  <si>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</si>
  <si>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</si>
  <si>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</si>
  <si>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</si>
  <si>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</si>
  <si>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</si>
  <si>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</si>
  <si>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</si>
  <si>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</si>
  <si>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</si>
  <si>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</si>
  <si>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</si>
  <si>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</si>
  <si>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</si>
  <si>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</si>
  <si>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</si>
  <si>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</si>
  <si>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</si>
  <si>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</si>
  <si>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Wybory do rad gmin, rad powiatów i sejmików województw, wybory wójtów, burmistrzów i prezydentów miast oraz referenda gminne, powiatowe i wojewódzkie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</si>
  <si>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</si>
  <si>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</si>
  <si>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</si>
  <si>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</si>
  <si>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</si>
  <si>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</si>
  <si>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</si>
  <si>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</si>
  <si>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</si>
  <si>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</si>
  <si>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</si>
  <si>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</si>
  <si>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</si>
  <si>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</si>
  <si>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</si>
  <si>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</si>
  <si>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</si>
  <si>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</si>
  <si>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</si>
  <si>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</si>
  <si>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</si>
  <si>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</si>
  <si>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</si>
  <si>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</si>
  <si>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</si>
  <si>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</si>
  <si>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</si>
  <si>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</si>
  <si>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</si>
  <si>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</si>
  <si>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</si>
  <si>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</si>
  <si>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0480</t>
  </si>
  <si>
    <t>Wpływy z opłat za zezwolenia na sprzedaż alkoholu</t>
  </si>
  <si>
    <t>Udziały gmin w podatkach stanowiących dochód państwa</t>
  </si>
  <si>
    <t>Podatek dochodowy od osób fizycznych</t>
  </si>
  <si>
    <t>Podatek dochodowy od osób prawnych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</si>
  <si>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</si>
  <si>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</si>
  <si>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</si>
  <si>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</si>
  <si>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</si>
  <si>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</si>
  <si>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</si>
  <si>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</si>
  <si>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</si>
  <si>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</si>
  <si>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</si>
  <si>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</si>
  <si>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</si>
  <si>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</si>
  <si>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</si>
  <si>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</si>
  <si>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</si>
  <si>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</si>
  <si>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</si>
  <si>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</si>
  <si>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</si>
  <si>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</si>
  <si>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</si>
  <si>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</si>
  <si>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</si>
  <si>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</si>
  <si>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</si>
  <si>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</si>
  <si>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</si>
  <si>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</si>
  <si>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</si>
  <si>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</si>
  <si>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</si>
  <si>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</si>
  <si>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</si>
  <si>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</si>
  <si>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</si>
  <si>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</si>
  <si>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</si>
  <si>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</si>
  <si>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</si>
  <si>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</si>
  <si>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</si>
  <si>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</si>
  <si>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</si>
  <si>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społeczne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</si>
  <si>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</si>
  <si>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</si>
  <si>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</si>
  <si>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</si>
  <si>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</si>
  <si>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</si>
  <si>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</si>
  <si>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Kolonie i obozy oraz inne formy wypoczynku dzieci</t>
  </si>
  <si>
    <t>GOSPODARKA KOMUNALNA I OCHRONA ŚRODOWISKA</t>
  </si>
  <si>
    <t>Gospodarka ściekowa i ochrona wód</t>
  </si>
  <si>
    <t>Gospodarka odpadami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</si>
  <si>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</si>
  <si>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</si>
  <si>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</si>
  <si>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</si>
  <si>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</si>
  <si>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</si>
  <si>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</si>
  <si>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</si>
  <si>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ogółem:</t>
  </si>
  <si>
    <t>sporz. Renata Matusiewicz</t>
  </si>
  <si>
    <t>ZMIANA PLANU DOCHODÓW GMINY MIŁKOWICE NA ROK 2008</t>
  </si>
  <si>
    <t>ZMIANA PLANU WYDATKÓW GMINY MIŁKOWICE NA ROK 2008</t>
  </si>
  <si>
    <t>Wydatki majątkowe, w tym:</t>
  </si>
  <si>
    <t>Wydatki bieżące, w tym:</t>
  </si>
  <si>
    <t>Wydatki bieżące (zakup kamienia)</t>
  </si>
  <si>
    <t>Budowa zatoki autobusowej w Grzymalinie</t>
  </si>
  <si>
    <t>wynagrodzenia i pochodne od wynagrodzeń</t>
  </si>
  <si>
    <t>SP Miłkowice</t>
  </si>
  <si>
    <t>SP Rzeszotary</t>
  </si>
  <si>
    <t>ułożenie podłogi w Sali gimnastycznej w SP Miłkowice</t>
  </si>
  <si>
    <t>dotacja dla UM Legnica na przedszkole</t>
  </si>
  <si>
    <t>Dotacje otrzymane z funduszy celowych na finansowanie lub dofinansowanie kosztów realizacji inwestycji i zakupów inwestycyjnych jednostek sektora finansów publicznych</t>
  </si>
  <si>
    <t>"Budowa placu zabaw w Ulesiu"</t>
  </si>
  <si>
    <t>Remont i modernizacja remizy w OSP Miłkowice</t>
  </si>
  <si>
    <t>nasadzenia drzewek</t>
  </si>
  <si>
    <t>inwentaryzacja przyrodnicza</t>
  </si>
  <si>
    <t>z programu "Śpiewająca Polska"</t>
  </si>
  <si>
    <t>"Budowa wielofunkcyjnych boisk sportowych ogólnie dostępnych dla dzieci i młodzieży "</t>
  </si>
  <si>
    <t>Obiekty sportowe</t>
  </si>
  <si>
    <t xml:space="preserve">Budowa małej infrastruktury (kompleksu boisk) i obiektów sportowych </t>
  </si>
  <si>
    <t>Piotrowski</t>
  </si>
  <si>
    <t>dotacje</t>
  </si>
  <si>
    <t>pozostałe wydatki bieżące</t>
  </si>
  <si>
    <t>Wydatki bieżące</t>
  </si>
  <si>
    <t>wynagrodzenia i pochodne</t>
  </si>
  <si>
    <t>Pomoc materialna dla uczniów</t>
  </si>
  <si>
    <t>Budowa placu zabaw w Ulesiu</t>
  </si>
  <si>
    <t>zakupy kamienia</t>
  </si>
  <si>
    <t>zakupy usług</t>
  </si>
  <si>
    <t>remonty dróg (wg załącznika)</t>
  </si>
  <si>
    <t>dotacja dla GOKiS Miłkowice</t>
  </si>
  <si>
    <t>Zadania w zakresie kultury fizycznej i sportu</t>
  </si>
  <si>
    <t>Inwentaryzacja zasobów przyrodniczych gminy Miłkowice</t>
  </si>
  <si>
    <t>Ochrona powietrza atmosferycznego i klimatu</t>
  </si>
  <si>
    <t>Budowa małej infrastruktury (kompleksu boisk) i obiektów sportowych na terenie gminy ORLIK 2012</t>
  </si>
  <si>
    <t>Zintegrowany System Informatyczny Dla Zrównoważonego Rozwoju Regionu Dolnego Śląska</t>
  </si>
  <si>
    <t>6260</t>
  </si>
  <si>
    <t>Remont dróg transportu rolnego w Rzeszotarach</t>
  </si>
  <si>
    <t>6269</t>
  </si>
  <si>
    <t>6268</t>
  </si>
  <si>
    <t>Remont drogi w Siedliskach wraz z infrastrukturą towrzyszącą</t>
  </si>
  <si>
    <t>0010</t>
  </si>
  <si>
    <t>0020</t>
  </si>
  <si>
    <t>0370</t>
  </si>
  <si>
    <t>Opłata od posiadania psów</t>
  </si>
  <si>
    <t>zakup specjalistycznego sprzętu ratownictwa drogowego dla OSP w Miłkowicach</t>
  </si>
  <si>
    <t xml:space="preserve">wynagrodzenia i pochodne od wynagrodzeń </t>
  </si>
  <si>
    <t>Ochrona różnorodnośco biologicznej i krajobrazu</t>
  </si>
  <si>
    <t>dotacja dla GZGK na sfinansowanie inwestycji</t>
  </si>
  <si>
    <t>Działania edukacyjne wspierające wdrażanie systemu selektywnej zbiórki odpadów na terenie gminy Miłkowice</t>
  </si>
  <si>
    <t>wydawanie Biuletynu Życie Gminy</t>
  </si>
  <si>
    <t>Wpływy z tytułu pomocy finansowej udzielanej między jednostkami samorządu terytorialnego na dofinansowanie własnych zadań inwestycyjnych i zakupów inwestycyjnych</t>
  </si>
  <si>
    <t>Budowa zespołu boisk i urządzeń sportowych z modułowym systemowym budynkiem zaplecza boisk ORLIK 2012 w Miłkowicach</t>
  </si>
  <si>
    <t xml:space="preserve">Rozbudowa gminnej sieci wodociągowej w Rzeszotarach </t>
  </si>
  <si>
    <t>dotacja z DUW na program "Pomoc państwa w zakresie dożywiania"</t>
  </si>
  <si>
    <t>Szkoła Podstawowa w Rzeszotarach</t>
  </si>
  <si>
    <t>Szkolno-Gimnazjalny Zespół Szkół w Miłkowicach</t>
  </si>
  <si>
    <t>Wydatki bieżące (opisy na ZFSS):</t>
  </si>
  <si>
    <t>Budowa wodociągu tranzytowego Niedźwiedzice-Miłkowice i udział w budowie Stacji Uzdatniania Wody w Okmianach (dotacja dla UG Chojnów)</t>
  </si>
  <si>
    <t>zakup wody</t>
  </si>
  <si>
    <t>operaty szacunkowe, podatek VAT od sprzedaży</t>
  </si>
  <si>
    <t>Konserwacja sprzętem mechanicznym o dł. 2.006m M-ce</t>
  </si>
  <si>
    <t>Budowa Gminnego Ośrodka Zdrowia w Miłkowicach wraz z zakupem wyposażenia i zagosp. placu</t>
  </si>
  <si>
    <t>0770</t>
  </si>
  <si>
    <t>Wpływy z tytułu odpłatnego nabycia prawa własności oraz prawa użytkowania wieczystego nieruchomości</t>
  </si>
  <si>
    <t>dotacja dla UM Lubin na przedszkole</t>
  </si>
  <si>
    <t>Zespół Szkół</t>
  </si>
  <si>
    <t>pozostałe wydatki bieżące (remont Sali)</t>
  </si>
  <si>
    <t>dotacja dla GZGK na remont autobusu</t>
  </si>
  <si>
    <t>Dodatki mieszkaniowe</t>
  </si>
  <si>
    <t>Remont dachu w SP w Miłkowicach</t>
  </si>
  <si>
    <t xml:space="preserve">Wykup gruntów, na których posadowione są przepompownie ścieków </t>
  </si>
  <si>
    <t xml:space="preserve">dotacja z DUW na wypłacenie rolnikom poszkodowanych w suszy zasiłków celowych </t>
  </si>
  <si>
    <t>Wydatki bieżące - zadania zlecone</t>
  </si>
  <si>
    <t>Budowa kanalizacji sanitarnej przy ul. Leśnej w Rzeszotarach</t>
  </si>
  <si>
    <t>Dotacje celowe z budżetu na finansowanie lub dofinansowanie kosztów realizacji inwestycji i zakupów inwestycyjnych zakładów budżetowych</t>
  </si>
  <si>
    <t xml:space="preserve">Rozbudowa gminnej sieci wodociągowej w Kochlicach </t>
  </si>
  <si>
    <t xml:space="preserve">Rozbudowa gminnej sieci wodociągowej w Lipcach </t>
  </si>
  <si>
    <t>dotacje do inwestycji dla GZGK:</t>
  </si>
  <si>
    <t>Zakup specjalistycznego sprzętu ratownictwa drogowego dla jednostki OSP w Miłkowicach</t>
  </si>
  <si>
    <t>0490</t>
  </si>
  <si>
    <t>Wpływy z innych lokalnych opłat pobieranych przez jednostki samorządu terytorialnego na podstawie odrębnych ustaw</t>
  </si>
  <si>
    <t>Wymiana i modernizacja urządzeń celem poprawy gospodarki wodnościekowej</t>
  </si>
  <si>
    <t>Urzędy marszałkowskie</t>
  </si>
  <si>
    <t>Wydatki bieżące (diety radnych i inne wydatki)</t>
  </si>
  <si>
    <t>Wydatki bieżące, w tym : ( podatek VAT)</t>
  </si>
  <si>
    <t>Świadczenia rodzinne, zaliczka alimentacyjna oraz składki na ubezpieczenia emerytalne i rentowe z ubezpieczenia społecznego</t>
  </si>
  <si>
    <t>Wpływy z różnych dochodów (wpływy z lat ubiegłych)</t>
  </si>
  <si>
    <t>Łamejko</t>
  </si>
  <si>
    <t>Czubak/Łamejko</t>
  </si>
  <si>
    <t>Skarbnik</t>
  </si>
  <si>
    <t>Biernacik</t>
  </si>
  <si>
    <t>Skarbnik/Piotrowski</t>
  </si>
  <si>
    <t>Zawisza/Łamejko</t>
  </si>
  <si>
    <t>Stolarska</t>
  </si>
  <si>
    <t>Legutko</t>
  </si>
  <si>
    <t>GOPS</t>
  </si>
  <si>
    <t>Piotrowski/Jendrych</t>
  </si>
  <si>
    <t>Wpłaty gmin na rzecz izb rolniczych w wysokości 2 % uzyskanych wpływów z podatku rolnego</t>
  </si>
  <si>
    <t>6620</t>
  </si>
  <si>
    <t>Dotacje celowe przekazane dla powiatu inwestycje i zakupy inwestycyjne realizowane na podstawie porozumień (umów) między jednostkami samorządu terytorialnego</t>
  </si>
  <si>
    <t>Jendrych</t>
  </si>
  <si>
    <t>Remont drogi w Siedliskach wraz z infrastrukturą towarzyszącą (dotacja dla Starostwa Powiatowego Legnicy)</t>
  </si>
  <si>
    <t>Czubak</t>
  </si>
  <si>
    <t>Dec</t>
  </si>
  <si>
    <t>6630</t>
  </si>
  <si>
    <t>Dotacje celowe przekazane do samorządu województwa na inwestycje i zakupy inwestycyjne realizowane na podstawie porozumień (umów) między jednostkami samorządu terytorialnego</t>
  </si>
  <si>
    <t>Kowal/Piotrowski</t>
  </si>
  <si>
    <t>Zawisza</t>
  </si>
  <si>
    <t>zakup licencji w ramach ZSI</t>
  </si>
  <si>
    <t>Pikalski</t>
  </si>
  <si>
    <t>Matuszewska</t>
  </si>
  <si>
    <t>Grabarek</t>
  </si>
  <si>
    <t>Pytlak/Łamejko</t>
  </si>
  <si>
    <t>Grabarek/Andrzejak</t>
  </si>
  <si>
    <t>Kowal</t>
  </si>
  <si>
    <t>Jendrych/Piotrowski</t>
  </si>
  <si>
    <t>Zakup usług przez jednostki samorządu terytorialnego od innych jednostek samorządu terytorialnego</t>
  </si>
  <si>
    <t>3110</t>
  </si>
  <si>
    <t>Świadczenia społeczne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</si>
</sst>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23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i/>
      <sz val="9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sz val="11"/>
      <name val="Arial"/>
      <family val="0"/>
    </font>
    <font>
      <i/>
      <sz val="10"/>
      <name val="Arial"/>
      <family val="2"/>
    </font>
    <font>
      <i/>
      <sz val="9"/>
      <name val="Verdana"/>
      <family val="2"/>
    </font>
    <font>
      <b/>
      <i/>
      <sz val="8"/>
      <name val="Arial CE"/>
      <family val="0"/>
    </font>
    <font>
      <i/>
      <sz val="8"/>
      <name val="Arial"/>
      <family val="2"/>
    </font>
    <font>
      <sz val="9"/>
      <name val="Arial"/>
      <family val="0"/>
    </font>
    <font>
      <i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9">
    <xf numFmtId="0" fontId="0" fillId="0" borderId="0" xfId="0" applyAlignment="1">
      <alignment/>
    </xf>
    <xf numFmtId="0" fontId="0" fillId="0" borderId="0" xfId="21" applyAlignment="1">
      <alignment horizontal="center"/>
      <protection/>
    </xf>
    <xf numFmtId="0" fontId="0" fillId="0" borderId="0" xfId="21">
      <alignment/>
      <protection/>
    </xf>
    <xf numFmtId="0" fontId="4" fillId="0" borderId="0" xfId="21" applyFont="1" applyAlignment="1">
      <alignment horizontal="center" vertical="center" wrapText="1"/>
      <protection/>
    </xf>
    <xf numFmtId="0" fontId="0" fillId="0" borderId="0" xfId="20" applyFont="1">
      <alignment/>
      <protection/>
    </xf>
    <xf numFmtId="0" fontId="8" fillId="0" borderId="1" xfId="20" applyFont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9" fillId="0" borderId="2" xfId="20" applyFont="1" applyBorder="1" applyAlignment="1">
      <alignment horizontal="center" vertical="center"/>
      <protection/>
    </xf>
    <xf numFmtId="3" fontId="9" fillId="0" borderId="2" xfId="20" applyNumberFormat="1" applyFont="1" applyBorder="1" applyAlignment="1">
      <alignment vertical="center"/>
      <protection/>
    </xf>
    <xf numFmtId="0" fontId="9" fillId="0" borderId="0" xfId="20" applyFont="1">
      <alignment/>
      <protection/>
    </xf>
    <xf numFmtId="49" fontId="10" fillId="0" borderId="1" xfId="20" applyNumberFormat="1" applyFont="1" applyBorder="1" applyAlignment="1">
      <alignment horizontal="center"/>
      <protection/>
    </xf>
    <xf numFmtId="49" fontId="10" fillId="0" borderId="3" xfId="20" applyNumberFormat="1" applyFont="1" applyBorder="1" applyAlignment="1">
      <alignment horizontal="center" vertical="center"/>
      <protection/>
    </xf>
    <xf numFmtId="0" fontId="10" fillId="0" borderId="3" xfId="20" applyFont="1" applyBorder="1" applyAlignment="1">
      <alignment horizontal="center" vertical="center"/>
      <protection/>
    </xf>
    <xf numFmtId="3" fontId="10" fillId="0" borderId="3" xfId="20" applyNumberFormat="1" applyFont="1" applyBorder="1" applyAlignment="1">
      <alignment vertical="center"/>
      <protection/>
    </xf>
    <xf numFmtId="0" fontId="10" fillId="0" borderId="0" xfId="20" applyFont="1">
      <alignment/>
      <protection/>
    </xf>
    <xf numFmtId="0" fontId="2" fillId="0" borderId="4" xfId="20" applyBorder="1" applyAlignment="1">
      <alignment horizontal="center"/>
      <protection/>
    </xf>
    <xf numFmtId="0" fontId="11" fillId="0" borderId="1" xfId="20" applyFont="1" applyBorder="1" applyAlignment="1">
      <alignment horizontal="center" vertical="center"/>
      <protection/>
    </xf>
    <xf numFmtId="49" fontId="2" fillId="0" borderId="5" xfId="20" applyNumberFormat="1" applyBorder="1" applyAlignment="1">
      <alignment horizontal="center" vertical="center"/>
      <protection/>
    </xf>
    <xf numFmtId="0" fontId="2" fillId="0" borderId="1" xfId="20" applyBorder="1" applyAlignment="1">
      <alignment vertical="center"/>
      <protection/>
    </xf>
    <xf numFmtId="3" fontId="2" fillId="0" borderId="1" xfId="20" applyNumberFormat="1" applyBorder="1" applyAlignment="1">
      <alignment vertical="center"/>
      <protection/>
    </xf>
    <xf numFmtId="0" fontId="2" fillId="0" borderId="0" xfId="20">
      <alignment/>
      <protection/>
    </xf>
    <xf numFmtId="0" fontId="11" fillId="0" borderId="4" xfId="20" applyFont="1" applyBorder="1" applyAlignment="1">
      <alignment horizontal="center" vertical="center"/>
      <protection/>
    </xf>
    <xf numFmtId="49" fontId="2" fillId="0" borderId="6" xfId="20" applyNumberFormat="1" applyBorder="1" applyAlignment="1">
      <alignment horizontal="center" vertical="center"/>
      <protection/>
    </xf>
    <xf numFmtId="0" fontId="2" fillId="0" borderId="4" xfId="20" applyBorder="1" applyAlignment="1">
      <alignment vertical="center"/>
      <protection/>
    </xf>
    <xf numFmtId="3" fontId="2" fillId="0" borderId="4" xfId="20" applyNumberFormat="1" applyBorder="1" applyAlignment="1">
      <alignment vertical="center"/>
      <protection/>
    </xf>
    <xf numFmtId="0" fontId="2" fillId="0" borderId="6" xfId="20" applyBorder="1" applyAlignment="1">
      <alignment horizontal="center"/>
      <protection/>
    </xf>
    <xf numFmtId="49" fontId="2" fillId="0" borderId="4" xfId="20" applyNumberFormat="1" applyBorder="1" applyAlignment="1">
      <alignment horizontal="center" vertical="center"/>
      <protection/>
    </xf>
    <xf numFmtId="49" fontId="10" fillId="0" borderId="7" xfId="20" applyNumberFormat="1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3" fontId="10" fillId="0" borderId="7" xfId="20" applyNumberFormat="1" applyFont="1" applyBorder="1" applyAlignment="1">
      <alignment vertical="center"/>
      <protection/>
    </xf>
    <xf numFmtId="0" fontId="2" fillId="0" borderId="4" xfId="20" applyBorder="1" applyAlignment="1">
      <alignment horizontal="center" vertical="center"/>
      <protection/>
    </xf>
    <xf numFmtId="0" fontId="2" fillId="0" borderId="4" xfId="20" applyBorder="1" applyAlignment="1">
      <alignment vertical="center" wrapText="1"/>
      <protection/>
    </xf>
    <xf numFmtId="3" fontId="2" fillId="0" borderId="6" xfId="20" applyNumberFormat="1" applyBorder="1" applyAlignment="1">
      <alignment vertical="center"/>
      <protection/>
    </xf>
    <xf numFmtId="0" fontId="2" fillId="0" borderId="6" xfId="20" applyBorder="1" applyAlignment="1">
      <alignment horizontal="center" vertical="center"/>
      <protection/>
    </xf>
    <xf numFmtId="0" fontId="2" fillId="0" borderId="6" xfId="20" applyBorder="1" applyAlignment="1">
      <alignment vertical="center" wrapText="1"/>
      <protection/>
    </xf>
    <xf numFmtId="3" fontId="2" fillId="0" borderId="5" xfId="20" applyNumberFormat="1" applyBorder="1" applyAlignment="1">
      <alignment vertical="center"/>
      <protection/>
    </xf>
    <xf numFmtId="49" fontId="2" fillId="0" borderId="1" xfId="20" applyNumberFormat="1" applyBorder="1" applyAlignment="1">
      <alignment horizontal="center" vertical="center"/>
      <protection/>
    </xf>
    <xf numFmtId="0" fontId="2" fillId="0" borderId="1" xfId="20" applyBorder="1" applyAlignment="1">
      <alignment vertical="center" wrapText="1"/>
      <protection/>
    </xf>
    <xf numFmtId="49" fontId="10" fillId="0" borderId="4" xfId="20" applyNumberFormat="1" applyFont="1" applyBorder="1" applyAlignment="1">
      <alignment horizontal="center"/>
      <protection/>
    </xf>
    <xf numFmtId="0" fontId="2" fillId="0" borderId="8" xfId="20" applyBorder="1" applyAlignment="1">
      <alignment horizontal="center"/>
      <protection/>
    </xf>
    <xf numFmtId="49" fontId="2" fillId="0" borderId="9" xfId="20" applyNumberFormat="1" applyBorder="1" applyAlignment="1">
      <alignment horizontal="center" vertical="center"/>
      <protection/>
    </xf>
    <xf numFmtId="0" fontId="2" fillId="0" borderId="9" xfId="20" applyBorder="1" applyAlignment="1">
      <alignment vertical="center" wrapText="1"/>
      <protection/>
    </xf>
    <xf numFmtId="3" fontId="2" fillId="0" borderId="9" xfId="20" applyNumberFormat="1" applyBorder="1" applyAlignment="1">
      <alignment vertical="center"/>
      <protection/>
    </xf>
    <xf numFmtId="0" fontId="2" fillId="0" borderId="0" xfId="20" applyBorder="1" applyAlignment="1">
      <alignment horizontal="center"/>
      <protection/>
    </xf>
    <xf numFmtId="0" fontId="11" fillId="0" borderId="0" xfId="20" applyFont="1" applyBorder="1" applyAlignment="1">
      <alignment horizontal="center" vertical="center"/>
      <protection/>
    </xf>
    <xf numFmtId="49" fontId="2" fillId="0" borderId="0" xfId="20" applyNumberFormat="1" applyBorder="1" applyAlignment="1">
      <alignment horizontal="center" vertical="center"/>
      <protection/>
    </xf>
    <xf numFmtId="0" fontId="2" fillId="0" borderId="0" xfId="20" applyBorder="1" applyAlignment="1">
      <alignment vertical="center" wrapText="1"/>
      <protection/>
    </xf>
    <xf numFmtId="3" fontId="2" fillId="0" borderId="0" xfId="20" applyNumberFormat="1" applyBorder="1" applyAlignment="1">
      <alignment vertical="center"/>
      <protection/>
    </xf>
    <xf numFmtId="0" fontId="8" fillId="0" borderId="7" xfId="20" applyFont="1" applyBorder="1" applyAlignment="1">
      <alignment horizontal="center" vertical="center"/>
      <protection/>
    </xf>
    <xf numFmtId="0" fontId="12" fillId="0" borderId="10" xfId="20" applyFont="1" applyBorder="1" applyAlignment="1">
      <alignment horizontal="center" vertical="center"/>
      <protection/>
    </xf>
    <xf numFmtId="0" fontId="9" fillId="0" borderId="10" xfId="20" applyFont="1" applyBorder="1" applyAlignment="1">
      <alignment horizontal="center" vertical="center" wrapText="1"/>
      <protection/>
    </xf>
    <xf numFmtId="0" fontId="10" fillId="0" borderId="5" xfId="20" applyFont="1" applyBorder="1" applyAlignment="1">
      <alignment horizontal="center"/>
      <protection/>
    </xf>
    <xf numFmtId="0" fontId="12" fillId="0" borderId="2" xfId="20" applyFont="1" applyBorder="1" applyAlignment="1">
      <alignment horizontal="center" vertical="center"/>
      <protection/>
    </xf>
    <xf numFmtId="0" fontId="10" fillId="0" borderId="9" xfId="20" applyFont="1" applyBorder="1" applyAlignment="1">
      <alignment horizontal="center" vertical="center"/>
      <protection/>
    </xf>
    <xf numFmtId="3" fontId="10" fillId="0" borderId="9" xfId="20" applyNumberFormat="1" applyFont="1" applyBorder="1" applyAlignment="1">
      <alignment vertical="center"/>
      <protection/>
    </xf>
    <xf numFmtId="3" fontId="9" fillId="0" borderId="0" xfId="20" applyNumberFormat="1" applyFont="1">
      <alignment/>
      <protection/>
    </xf>
    <xf numFmtId="0" fontId="10" fillId="0" borderId="1" xfId="20" applyFont="1" applyBorder="1" applyAlignment="1">
      <alignment horizontal="center"/>
      <protection/>
    </xf>
    <xf numFmtId="0" fontId="2" fillId="0" borderId="5" xfId="20" applyBorder="1" applyAlignment="1">
      <alignment vertical="center" wrapText="1"/>
      <protection/>
    </xf>
    <xf numFmtId="0" fontId="2" fillId="0" borderId="5" xfId="20" applyBorder="1" applyAlignment="1">
      <alignment horizontal="center"/>
      <protection/>
    </xf>
    <xf numFmtId="0" fontId="2" fillId="0" borderId="5" xfId="20" applyBorder="1" applyAlignment="1">
      <alignment vertical="center"/>
      <protection/>
    </xf>
    <xf numFmtId="0" fontId="2" fillId="0" borderId="6" xfId="20" applyBorder="1" applyAlignment="1">
      <alignment vertical="center"/>
      <protection/>
    </xf>
    <xf numFmtId="0" fontId="2" fillId="0" borderId="9" xfId="20" applyBorder="1" applyAlignment="1">
      <alignment horizontal="center" vertical="center"/>
      <protection/>
    </xf>
    <xf numFmtId="0" fontId="8" fillId="0" borderId="11" xfId="20" applyFont="1" applyBorder="1" applyAlignment="1">
      <alignment horizontal="center" vertical="center"/>
      <protection/>
    </xf>
    <xf numFmtId="0" fontId="2" fillId="0" borderId="5" xfId="20" applyBorder="1" applyAlignment="1">
      <alignment horizontal="center" vertical="center"/>
      <protection/>
    </xf>
    <xf numFmtId="0" fontId="10" fillId="0" borderId="4" xfId="20" applyFont="1" applyBorder="1" applyAlignment="1">
      <alignment horizontal="center"/>
      <protection/>
    </xf>
    <xf numFmtId="0" fontId="2" fillId="0" borderId="1" xfId="20" applyBorder="1" applyAlignment="1">
      <alignment horizontal="center" vertical="center"/>
      <protection/>
    </xf>
    <xf numFmtId="49" fontId="2" fillId="0" borderId="8" xfId="20" applyNumberFormat="1" applyBorder="1" applyAlignment="1">
      <alignment horizontal="center" vertical="center"/>
      <protection/>
    </xf>
    <xf numFmtId="0" fontId="2" fillId="0" borderId="8" xfId="20" applyBorder="1" applyAlignment="1">
      <alignment vertical="center"/>
      <protection/>
    </xf>
    <xf numFmtId="3" fontId="2" fillId="0" borderId="8" xfId="20" applyNumberFormat="1" applyBorder="1" applyAlignment="1">
      <alignment vertical="center"/>
      <protection/>
    </xf>
    <xf numFmtId="0" fontId="2" fillId="0" borderId="1" xfId="20" applyBorder="1" applyAlignment="1">
      <alignment horizontal="center"/>
      <protection/>
    </xf>
    <xf numFmtId="0" fontId="9" fillId="0" borderId="2" xfId="20" applyFont="1" applyBorder="1" applyAlignment="1">
      <alignment horizontal="center" vertical="center" wrapText="1"/>
      <protection/>
    </xf>
    <xf numFmtId="0" fontId="10" fillId="0" borderId="3" xfId="20" applyFont="1" applyBorder="1" applyAlignment="1">
      <alignment horizontal="center" vertical="center" wrapText="1"/>
      <protection/>
    </xf>
    <xf numFmtId="0" fontId="10" fillId="0" borderId="7" xfId="20" applyFont="1" applyBorder="1" applyAlignment="1">
      <alignment horizontal="left" vertical="center" wrapText="1"/>
      <protection/>
    </xf>
    <xf numFmtId="0" fontId="9" fillId="0" borderId="2" xfId="20" applyFont="1" applyBorder="1" applyAlignment="1">
      <alignment horizontal="center"/>
      <protection/>
    </xf>
    <xf numFmtId="0" fontId="10" fillId="0" borderId="5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 wrapText="1"/>
      <protection/>
    </xf>
    <xf numFmtId="3" fontId="10" fillId="0" borderId="5" xfId="20" applyNumberFormat="1" applyFont="1" applyBorder="1" applyAlignment="1">
      <alignment vertical="center"/>
      <protection/>
    </xf>
    <xf numFmtId="0" fontId="2" fillId="0" borderId="8" xfId="20" applyBorder="1" applyAlignment="1">
      <alignment horizontal="center" vertical="center"/>
      <protection/>
    </xf>
    <xf numFmtId="0" fontId="2" fillId="0" borderId="8" xfId="20" applyBorder="1" applyAlignment="1">
      <alignment vertical="center" wrapText="1"/>
      <protection/>
    </xf>
    <xf numFmtId="0" fontId="2" fillId="0" borderId="9" xfId="20" applyBorder="1" applyAlignment="1">
      <alignment horizontal="center"/>
      <protection/>
    </xf>
    <xf numFmtId="0" fontId="13" fillId="0" borderId="9" xfId="20" applyFont="1" applyBorder="1" applyAlignment="1">
      <alignment horizontal="center" vertical="center"/>
      <protection/>
    </xf>
    <xf numFmtId="0" fontId="13" fillId="0" borderId="1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 wrapText="1"/>
      <protection/>
    </xf>
    <xf numFmtId="0" fontId="10" fillId="0" borderId="6" xfId="20" applyFont="1" applyBorder="1" applyAlignment="1">
      <alignment horizontal="center"/>
      <protection/>
    </xf>
    <xf numFmtId="0" fontId="10" fillId="0" borderId="9" xfId="20" applyFont="1" applyBorder="1" applyAlignment="1">
      <alignment horizontal="center" vertical="center" wrapText="1"/>
      <protection/>
    </xf>
    <xf numFmtId="0" fontId="2" fillId="0" borderId="2" xfId="20" applyBorder="1" applyAlignment="1">
      <alignment horizontal="center" vertical="center"/>
      <protection/>
    </xf>
    <xf numFmtId="49" fontId="2" fillId="0" borderId="2" xfId="20" applyNumberFormat="1" applyBorder="1" applyAlignment="1">
      <alignment horizontal="center" vertical="center"/>
      <protection/>
    </xf>
    <xf numFmtId="49" fontId="2" fillId="0" borderId="3" xfId="20" applyNumberFormat="1" applyBorder="1" applyAlignment="1">
      <alignment horizontal="center" vertical="center"/>
      <protection/>
    </xf>
    <xf numFmtId="0" fontId="10" fillId="0" borderId="3" xfId="20" applyFont="1" applyBorder="1" applyAlignment="1">
      <alignment horizontal="left" vertical="center" wrapText="1"/>
      <protection/>
    </xf>
    <xf numFmtId="3" fontId="2" fillId="0" borderId="3" xfId="20" applyNumberFormat="1" applyBorder="1" applyAlignment="1">
      <alignment vertical="center"/>
      <protection/>
    </xf>
    <xf numFmtId="49" fontId="13" fillId="0" borderId="5" xfId="20" applyNumberFormat="1" applyFont="1" applyBorder="1" applyAlignment="1">
      <alignment horizontal="center" vertical="center"/>
      <protection/>
    </xf>
    <xf numFmtId="0" fontId="13" fillId="0" borderId="1" xfId="20" applyFont="1" applyBorder="1" applyAlignment="1">
      <alignment horizontal="left" vertical="center" wrapText="1"/>
      <protection/>
    </xf>
    <xf numFmtId="0" fontId="13" fillId="0" borderId="8" xfId="20" applyFont="1" applyBorder="1" applyAlignment="1">
      <alignment horizontal="center" vertical="center"/>
      <protection/>
    </xf>
    <xf numFmtId="49" fontId="13" fillId="0" borderId="8" xfId="20" applyNumberFormat="1" applyFont="1" applyBorder="1" applyAlignment="1">
      <alignment horizontal="center" vertical="center"/>
      <protection/>
    </xf>
    <xf numFmtId="0" fontId="13" fillId="0" borderId="8" xfId="20" applyFont="1" applyBorder="1" applyAlignment="1">
      <alignment horizontal="left" vertical="center" wrapText="1"/>
      <protection/>
    </xf>
    <xf numFmtId="49" fontId="13" fillId="0" borderId="1" xfId="20" applyNumberFormat="1" applyFont="1" applyBorder="1" applyAlignment="1">
      <alignment horizontal="center" vertical="center"/>
      <protection/>
    </xf>
    <xf numFmtId="49" fontId="2" fillId="0" borderId="7" xfId="20" applyNumberFormat="1" applyBorder="1" applyAlignment="1">
      <alignment horizontal="center" vertical="center"/>
      <protection/>
    </xf>
    <xf numFmtId="3" fontId="2" fillId="0" borderId="7" xfId="20" applyNumberFormat="1" applyBorder="1" applyAlignment="1">
      <alignment vertical="center"/>
      <protection/>
    </xf>
    <xf numFmtId="3" fontId="2" fillId="0" borderId="0" xfId="20" applyNumberFormat="1">
      <alignment/>
      <protection/>
    </xf>
    <xf numFmtId="0" fontId="10" fillId="0" borderId="1" xfId="20" applyFont="1" applyBorder="1" applyAlignment="1">
      <alignment horizontal="center" vertical="center"/>
      <protection/>
    </xf>
    <xf numFmtId="49" fontId="0" fillId="0" borderId="5" xfId="20" applyNumberFormat="1" applyFont="1" applyBorder="1" applyAlignment="1">
      <alignment horizontal="center" vertical="center"/>
      <protection/>
    </xf>
    <xf numFmtId="0" fontId="0" fillId="0" borderId="1" xfId="20" applyFont="1" applyBorder="1" applyAlignment="1">
      <alignment horizontal="left" vertical="center" wrapText="1"/>
      <protection/>
    </xf>
    <xf numFmtId="3" fontId="0" fillId="0" borderId="5" xfId="20" applyNumberFormat="1" applyFont="1" applyBorder="1" applyAlignment="1">
      <alignment vertical="center"/>
      <protection/>
    </xf>
    <xf numFmtId="3" fontId="0" fillId="0" borderId="1" xfId="20" applyNumberFormat="1" applyFont="1" applyBorder="1" applyAlignment="1">
      <alignment vertical="center"/>
      <protection/>
    </xf>
    <xf numFmtId="0" fontId="10" fillId="0" borderId="4" xfId="20" applyFont="1" applyBorder="1" applyAlignment="1">
      <alignment horizontal="center" vertical="center"/>
      <protection/>
    </xf>
    <xf numFmtId="49" fontId="0" fillId="0" borderId="6" xfId="20" applyNumberFormat="1" applyFont="1" applyBorder="1" applyAlignment="1">
      <alignment horizontal="center" vertical="center"/>
      <protection/>
    </xf>
    <xf numFmtId="0" fontId="0" fillId="0" borderId="4" xfId="20" applyFont="1" applyBorder="1" applyAlignment="1">
      <alignment horizontal="left" vertical="center" wrapText="1"/>
      <protection/>
    </xf>
    <xf numFmtId="3" fontId="0" fillId="0" borderId="6" xfId="20" applyNumberFormat="1" applyFont="1" applyBorder="1" applyAlignment="1">
      <alignment vertical="center"/>
      <protection/>
    </xf>
    <xf numFmtId="3" fontId="0" fillId="0" borderId="4" xfId="20" applyNumberFormat="1" applyFont="1" applyBorder="1" applyAlignment="1">
      <alignment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49" fontId="10" fillId="0" borderId="9" xfId="20" applyNumberFormat="1" applyFont="1" applyBorder="1" applyAlignment="1">
      <alignment horizontal="center" vertical="center"/>
      <protection/>
    </xf>
    <xf numFmtId="3" fontId="10" fillId="0" borderId="0" xfId="20" applyNumberFormat="1" applyFont="1">
      <alignment/>
      <protection/>
    </xf>
    <xf numFmtId="3" fontId="12" fillId="0" borderId="2" xfId="20" applyNumberFormat="1" applyFont="1" applyBorder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13" fillId="0" borderId="3" xfId="20" applyFont="1" applyBorder="1" applyAlignment="1">
      <alignment horizontal="center" vertical="center"/>
      <protection/>
    </xf>
    <xf numFmtId="3" fontId="5" fillId="0" borderId="3" xfId="20" applyNumberFormat="1" applyFont="1" applyBorder="1" applyAlignment="1">
      <alignment vertical="center"/>
      <protection/>
    </xf>
    <xf numFmtId="0" fontId="13" fillId="0" borderId="7" xfId="20" applyFont="1" applyBorder="1" applyAlignment="1">
      <alignment horizontal="center" vertical="center"/>
      <protection/>
    </xf>
    <xf numFmtId="3" fontId="5" fillId="0" borderId="7" xfId="20" applyNumberFormat="1" applyFont="1" applyBorder="1" applyAlignment="1">
      <alignment vertical="center"/>
      <protection/>
    </xf>
    <xf numFmtId="0" fontId="10" fillId="0" borderId="9" xfId="20" applyFont="1" applyBorder="1" applyAlignment="1">
      <alignment horizontal="left" vertical="center" wrapText="1"/>
      <protection/>
    </xf>
    <xf numFmtId="0" fontId="7" fillId="0" borderId="0" xfId="20" applyFont="1">
      <alignment/>
      <protection/>
    </xf>
    <xf numFmtId="0" fontId="0" fillId="0" borderId="0" xfId="21" applyFont="1" applyAlignment="1">
      <alignment horizontal="center"/>
      <protection/>
    </xf>
    <xf numFmtId="0" fontId="2" fillId="0" borderId="0" xfId="21" applyFont="1">
      <alignment/>
      <protection/>
    </xf>
    <xf numFmtId="0" fontId="0" fillId="0" borderId="0" xfId="21" applyAlignment="1">
      <alignment horizontal="center" vertical="center"/>
      <protection/>
    </xf>
    <xf numFmtId="3" fontId="0" fillId="0" borderId="0" xfId="21" applyNumberFormat="1" applyAlignment="1">
      <alignment vertical="center"/>
      <protection/>
    </xf>
    <xf numFmtId="0" fontId="0" fillId="0" borderId="0" xfId="21" applyAlignment="1">
      <alignment vertical="center"/>
      <protection/>
    </xf>
    <xf numFmtId="0" fontId="15" fillId="0" borderId="0" xfId="21" applyFont="1" applyAlignment="1">
      <alignment horizontal="center" vertical="center"/>
      <protection/>
    </xf>
    <xf numFmtId="0" fontId="8" fillId="0" borderId="3" xfId="20" applyFont="1" applyBorder="1" applyAlignment="1">
      <alignment horizontal="center" vertical="center"/>
      <protection/>
    </xf>
    <xf numFmtId="0" fontId="2" fillId="0" borderId="4" xfId="20" applyFont="1" applyBorder="1" applyAlignment="1">
      <alignment vertical="center" wrapText="1"/>
      <protection/>
    </xf>
    <xf numFmtId="3" fontId="2" fillId="0" borderId="4" xfId="20" applyNumberFormat="1" applyFont="1" applyBorder="1" applyAlignment="1">
      <alignment horizontal="center" vertical="center"/>
      <protection/>
    </xf>
    <xf numFmtId="3" fontId="2" fillId="0" borderId="4" xfId="20" applyNumberFormat="1" applyBorder="1" applyAlignment="1">
      <alignment horizontal="center" vertical="center"/>
      <protection/>
    </xf>
    <xf numFmtId="3" fontId="10" fillId="0" borderId="1" xfId="20" applyNumberFormat="1" applyFont="1" applyBorder="1" applyAlignment="1">
      <alignment vertical="center"/>
      <protection/>
    </xf>
    <xf numFmtId="0" fontId="2" fillId="0" borderId="6" xfId="20" applyFont="1" applyBorder="1" applyAlignment="1">
      <alignment vertical="center" wrapText="1"/>
      <protection/>
    </xf>
    <xf numFmtId="3" fontId="10" fillId="0" borderId="6" xfId="20" applyNumberFormat="1" applyFont="1" applyBorder="1" applyAlignment="1">
      <alignment vertical="center"/>
      <protection/>
    </xf>
    <xf numFmtId="0" fontId="17" fillId="0" borderId="6" xfId="20" applyFont="1" applyBorder="1" applyAlignment="1">
      <alignment horizontal="right" vertical="center" wrapText="1"/>
      <protection/>
    </xf>
    <xf numFmtId="0" fontId="17" fillId="0" borderId="1" xfId="20" applyFont="1" applyBorder="1" applyAlignment="1">
      <alignment horizontal="right" vertical="center" wrapText="1"/>
      <protection/>
    </xf>
    <xf numFmtId="0" fontId="10" fillId="0" borderId="0" xfId="20" applyFont="1" applyBorder="1" applyAlignment="1">
      <alignment horizontal="center" vertical="center"/>
      <protection/>
    </xf>
    <xf numFmtId="49" fontId="10" fillId="0" borderId="0" xfId="20" applyNumberFormat="1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right" vertical="center" wrapText="1"/>
      <protection/>
    </xf>
    <xf numFmtId="0" fontId="10" fillId="0" borderId="12" xfId="20" applyFont="1" applyBorder="1" applyAlignment="1">
      <alignment horizontal="center"/>
      <protection/>
    </xf>
    <xf numFmtId="49" fontId="10" fillId="0" borderId="13" xfId="20" applyNumberFormat="1" applyFont="1" applyBorder="1" applyAlignment="1">
      <alignment horizontal="center" vertical="center"/>
      <protection/>
    </xf>
    <xf numFmtId="0" fontId="11" fillId="0" borderId="14" xfId="20" applyFont="1" applyBorder="1" applyAlignment="1">
      <alignment horizontal="center" vertical="center"/>
      <protection/>
    </xf>
    <xf numFmtId="0" fontId="11" fillId="0" borderId="15" xfId="20" applyFont="1" applyBorder="1" applyAlignment="1">
      <alignment horizontal="center" vertical="center"/>
      <protection/>
    </xf>
    <xf numFmtId="0" fontId="10" fillId="0" borderId="16" xfId="20" applyFont="1" applyBorder="1" applyAlignment="1">
      <alignment horizontal="center" vertical="center"/>
      <protection/>
    </xf>
    <xf numFmtId="0" fontId="11" fillId="0" borderId="17" xfId="20" applyFont="1" applyBorder="1" applyAlignment="1">
      <alignment horizontal="center" vertical="center"/>
      <protection/>
    </xf>
    <xf numFmtId="0" fontId="8" fillId="0" borderId="16" xfId="20" applyFont="1" applyBorder="1" applyAlignment="1">
      <alignment horizontal="center" vertical="center"/>
      <protection/>
    </xf>
    <xf numFmtId="0" fontId="2" fillId="0" borderId="12" xfId="20" applyBorder="1" applyAlignment="1">
      <alignment horizontal="center"/>
      <protection/>
    </xf>
    <xf numFmtId="0" fontId="8" fillId="0" borderId="12" xfId="20" applyFont="1" applyBorder="1" applyAlignment="1">
      <alignment horizontal="center" vertical="center"/>
      <protection/>
    </xf>
    <xf numFmtId="0" fontId="9" fillId="0" borderId="18" xfId="20" applyFont="1" applyBorder="1" applyAlignment="1">
      <alignment horizontal="center"/>
      <protection/>
    </xf>
    <xf numFmtId="3" fontId="9" fillId="0" borderId="19" xfId="20" applyNumberFormat="1" applyFont="1" applyBorder="1" applyAlignment="1">
      <alignment vertical="center"/>
      <protection/>
    </xf>
    <xf numFmtId="49" fontId="10" fillId="0" borderId="20" xfId="20" applyNumberFormat="1" applyFont="1" applyBorder="1" applyAlignment="1">
      <alignment horizontal="center" vertical="center"/>
      <protection/>
    </xf>
    <xf numFmtId="49" fontId="2" fillId="0" borderId="21" xfId="20" applyNumberFormat="1" applyBorder="1" applyAlignment="1">
      <alignment horizontal="center" vertical="center"/>
      <protection/>
    </xf>
    <xf numFmtId="49" fontId="2" fillId="0" borderId="13" xfId="20" applyNumberFormat="1" applyBorder="1" applyAlignment="1">
      <alignment horizontal="center" vertical="center"/>
      <protection/>
    </xf>
    <xf numFmtId="49" fontId="2" fillId="0" borderId="20" xfId="20" applyNumberFormat="1" applyBorder="1" applyAlignment="1">
      <alignment horizontal="center" vertical="center"/>
      <protection/>
    </xf>
    <xf numFmtId="49" fontId="2" fillId="0" borderId="15" xfId="20" applyNumberFormat="1" applyBorder="1" applyAlignment="1">
      <alignment horizontal="center" vertical="center"/>
      <protection/>
    </xf>
    <xf numFmtId="0" fontId="13" fillId="0" borderId="0" xfId="20" applyFont="1" applyBorder="1" applyAlignment="1">
      <alignment horizontal="center" vertical="center"/>
      <protection/>
    </xf>
    <xf numFmtId="0" fontId="0" fillId="0" borderId="4" xfId="21" applyBorder="1" applyAlignment="1">
      <alignment horizontal="center"/>
      <protection/>
    </xf>
    <xf numFmtId="0" fontId="0" fillId="0" borderId="12" xfId="21" applyBorder="1" applyAlignment="1">
      <alignment horizontal="center"/>
      <protection/>
    </xf>
    <xf numFmtId="49" fontId="2" fillId="0" borderId="22" xfId="20" applyNumberFormat="1" applyBorder="1" applyAlignment="1">
      <alignment horizontal="center" vertical="center"/>
      <protection/>
    </xf>
    <xf numFmtId="0" fontId="2" fillId="0" borderId="0" xfId="20" applyBorder="1" applyAlignment="1">
      <alignment horizontal="center" vertical="center"/>
      <protection/>
    </xf>
    <xf numFmtId="49" fontId="10" fillId="0" borderId="12" xfId="20" applyNumberFormat="1" applyFont="1" applyBorder="1" applyAlignment="1">
      <alignment horizontal="center"/>
      <protection/>
    </xf>
    <xf numFmtId="0" fontId="10" fillId="0" borderId="23" xfId="20" applyFont="1" applyBorder="1" applyAlignment="1">
      <alignment horizontal="center"/>
      <protection/>
    </xf>
    <xf numFmtId="0" fontId="10" fillId="0" borderId="24" xfId="20" applyFont="1" applyBorder="1" applyAlignment="1">
      <alignment horizontal="center" vertical="center"/>
      <protection/>
    </xf>
    <xf numFmtId="49" fontId="10" fillId="0" borderId="17" xfId="20" applyNumberFormat="1" applyFont="1" applyBorder="1" applyAlignment="1">
      <alignment horizontal="center" vertical="center"/>
      <protection/>
    </xf>
    <xf numFmtId="0" fontId="17" fillId="0" borderId="8" xfId="20" applyFont="1" applyBorder="1" applyAlignment="1">
      <alignment horizontal="right" vertical="center" wrapText="1"/>
      <protection/>
    </xf>
    <xf numFmtId="3" fontId="10" fillId="0" borderId="8" xfId="20" applyNumberFormat="1" applyFont="1" applyBorder="1" applyAlignment="1">
      <alignment vertical="center"/>
      <protection/>
    </xf>
    <xf numFmtId="49" fontId="2" fillId="0" borderId="25" xfId="20" applyNumberFormat="1" applyBorder="1" applyAlignment="1">
      <alignment horizontal="center" vertical="center"/>
      <protection/>
    </xf>
    <xf numFmtId="49" fontId="10" fillId="0" borderId="21" xfId="20" applyNumberFormat="1" applyFont="1" applyBorder="1" applyAlignment="1">
      <alignment horizontal="center" vertical="center"/>
      <protection/>
    </xf>
    <xf numFmtId="0" fontId="17" fillId="0" borderId="9" xfId="20" applyFont="1" applyBorder="1" applyAlignment="1">
      <alignment horizontal="right" vertical="center" wrapText="1"/>
      <protection/>
    </xf>
    <xf numFmtId="0" fontId="2" fillId="0" borderId="7" xfId="20" applyBorder="1" applyAlignment="1">
      <alignment horizontal="center" vertical="center"/>
      <protection/>
    </xf>
    <xf numFmtId="0" fontId="2" fillId="0" borderId="7" xfId="20" applyFont="1" applyBorder="1" applyAlignment="1">
      <alignment vertical="center" wrapText="1"/>
      <protection/>
    </xf>
    <xf numFmtId="0" fontId="2" fillId="0" borderId="14" xfId="20" applyBorder="1" applyAlignment="1">
      <alignment horizontal="center" vertical="center"/>
      <protection/>
    </xf>
    <xf numFmtId="3" fontId="17" fillId="0" borderId="1" xfId="20" applyNumberFormat="1" applyFont="1" applyBorder="1" applyAlignment="1">
      <alignment horizontal="center" vertical="center"/>
      <protection/>
    </xf>
    <xf numFmtId="4" fontId="9" fillId="0" borderId="2" xfId="20" applyNumberFormat="1" applyFont="1" applyBorder="1" applyAlignment="1">
      <alignment vertical="center"/>
      <protection/>
    </xf>
    <xf numFmtId="4" fontId="7" fillId="0" borderId="0" xfId="20" applyNumberFormat="1" applyFont="1">
      <alignment/>
      <protection/>
    </xf>
    <xf numFmtId="3" fontId="11" fillId="0" borderId="1" xfId="20" applyNumberFormat="1" applyFont="1" applyBorder="1" applyAlignment="1">
      <alignment horizontal="center" vertical="center"/>
      <protection/>
    </xf>
    <xf numFmtId="49" fontId="10" fillId="0" borderId="22" xfId="20" applyNumberFormat="1" applyFont="1" applyBorder="1" applyAlignment="1">
      <alignment horizontal="center" vertical="center"/>
      <protection/>
    </xf>
    <xf numFmtId="3" fontId="2" fillId="0" borderId="7" xfId="20" applyNumberFormat="1" applyFont="1" applyBorder="1" applyAlignment="1">
      <alignment vertical="center"/>
      <protection/>
    </xf>
    <xf numFmtId="4" fontId="0" fillId="0" borderId="0" xfId="21" applyNumberFormat="1" applyFont="1" applyAlignment="1">
      <alignment horizontal="center"/>
      <protection/>
    </xf>
    <xf numFmtId="4" fontId="0" fillId="0" borderId="0" xfId="21" applyNumberFormat="1">
      <alignment/>
      <protection/>
    </xf>
    <xf numFmtId="4" fontId="0" fillId="0" borderId="0" xfId="21" applyNumberFormat="1" applyAlignment="1">
      <alignment vertical="center"/>
      <protection/>
    </xf>
    <xf numFmtId="3" fontId="11" fillId="0" borderId="9" xfId="20" applyNumberFormat="1" applyFont="1" applyBorder="1" applyAlignment="1">
      <alignment horizontal="center" vertical="center"/>
      <protection/>
    </xf>
    <xf numFmtId="3" fontId="11" fillId="0" borderId="26" xfId="20" applyNumberFormat="1" applyFont="1" applyBorder="1" applyAlignment="1">
      <alignment horizontal="center" vertical="center"/>
      <protection/>
    </xf>
    <xf numFmtId="0" fontId="2" fillId="0" borderId="27" xfId="20" applyBorder="1" applyAlignment="1">
      <alignment horizontal="center"/>
      <protection/>
    </xf>
    <xf numFmtId="49" fontId="2" fillId="0" borderId="7" xfId="20" applyNumberFormat="1" applyFont="1" applyBorder="1" applyAlignment="1">
      <alignment horizontal="center" vertical="center"/>
      <protection/>
    </xf>
    <xf numFmtId="0" fontId="17" fillId="0" borderId="0" xfId="20" applyFont="1" applyBorder="1" applyAlignment="1">
      <alignment vertical="center" wrapText="1"/>
      <protection/>
    </xf>
    <xf numFmtId="0" fontId="2" fillId="0" borderId="7" xfId="20" applyBorder="1" applyAlignment="1">
      <alignment vertical="center" wrapText="1"/>
      <protection/>
    </xf>
    <xf numFmtId="0" fontId="17" fillId="0" borderId="28" xfId="20" applyFont="1" applyBorder="1" applyAlignment="1">
      <alignment vertical="center" wrapText="1"/>
      <protection/>
    </xf>
    <xf numFmtId="49" fontId="2" fillId="0" borderId="28" xfId="20" applyNumberFormat="1" applyBorder="1" applyAlignment="1">
      <alignment horizontal="center" vertical="center"/>
      <protection/>
    </xf>
    <xf numFmtId="0" fontId="18" fillId="0" borderId="28" xfId="18" applyFont="1" applyBorder="1" applyAlignment="1">
      <alignment horizontal="right" vertical="center" wrapText="1"/>
      <protection/>
    </xf>
    <xf numFmtId="3" fontId="2" fillId="0" borderId="29" xfId="20" applyNumberFormat="1" applyFont="1" applyBorder="1" applyAlignment="1">
      <alignment vertical="center"/>
      <protection/>
    </xf>
    <xf numFmtId="3" fontId="17" fillId="0" borderId="5" xfId="20" applyNumberFormat="1" applyFont="1" applyBorder="1" applyAlignment="1">
      <alignment horizontal="center" vertical="center"/>
      <protection/>
    </xf>
    <xf numFmtId="3" fontId="2" fillId="0" borderId="5" xfId="20" applyNumberFormat="1" applyFont="1" applyBorder="1" applyAlignment="1">
      <alignment vertical="center"/>
      <protection/>
    </xf>
    <xf numFmtId="3" fontId="5" fillId="0" borderId="9" xfId="20" applyNumberFormat="1" applyFont="1" applyBorder="1" applyAlignment="1">
      <alignment vertical="center"/>
      <protection/>
    </xf>
    <xf numFmtId="3" fontId="2" fillId="0" borderId="26" xfId="20" applyNumberFormat="1" applyBorder="1" applyAlignment="1">
      <alignment vertical="center"/>
      <protection/>
    </xf>
    <xf numFmtId="0" fontId="2" fillId="0" borderId="24" xfId="20" applyBorder="1" applyAlignment="1">
      <alignment horizontal="center" vertical="center"/>
      <protection/>
    </xf>
    <xf numFmtId="0" fontId="17" fillId="0" borderId="30" xfId="20" applyFont="1" applyBorder="1" applyAlignment="1">
      <alignment horizontal="right" vertical="center" wrapText="1"/>
      <protection/>
    </xf>
    <xf numFmtId="0" fontId="17" fillId="0" borderId="21" xfId="20" applyFont="1" applyBorder="1" applyAlignment="1">
      <alignment horizontal="right" vertical="center" wrapText="1"/>
      <protection/>
    </xf>
    <xf numFmtId="0" fontId="12" fillId="0" borderId="18" xfId="20" applyFont="1" applyBorder="1" applyAlignment="1">
      <alignment horizontal="center" vertical="center"/>
      <protection/>
    </xf>
    <xf numFmtId="0" fontId="2" fillId="0" borderId="0" xfId="20" applyBorder="1" applyAlignment="1">
      <alignment vertical="center"/>
      <protection/>
    </xf>
    <xf numFmtId="0" fontId="10" fillId="0" borderId="7" xfId="20" applyFont="1" applyFill="1" applyBorder="1" applyAlignment="1">
      <alignment horizontal="center" vertical="center"/>
      <protection/>
    </xf>
    <xf numFmtId="3" fontId="10" fillId="0" borderId="7" xfId="20" applyNumberFormat="1" applyFont="1" applyFill="1" applyBorder="1" applyAlignment="1">
      <alignment vertical="center"/>
      <protection/>
    </xf>
    <xf numFmtId="0" fontId="2" fillId="0" borderId="7" xfId="20" applyFont="1" applyBorder="1" applyAlignment="1">
      <alignment horizontal="left" vertical="center" wrapText="1"/>
      <protection/>
    </xf>
    <xf numFmtId="3" fontId="16" fillId="0" borderId="7" xfId="20" applyNumberFormat="1" applyFont="1" applyBorder="1" applyAlignment="1">
      <alignment vertical="center"/>
      <protection/>
    </xf>
    <xf numFmtId="0" fontId="2" fillId="0" borderId="0" xfId="20" applyFont="1" applyBorder="1" applyAlignment="1">
      <alignment horizontal="right" vertical="center" wrapText="1"/>
      <protection/>
    </xf>
    <xf numFmtId="3" fontId="2" fillId="0" borderId="12" xfId="20" applyNumberFormat="1" applyBorder="1" applyAlignment="1">
      <alignment vertical="center"/>
      <protection/>
    </xf>
    <xf numFmtId="3" fontId="16" fillId="0" borderId="12" xfId="20" applyNumberFormat="1" applyFont="1" applyBorder="1" applyAlignment="1">
      <alignment vertical="center"/>
      <protection/>
    </xf>
    <xf numFmtId="0" fontId="2" fillId="0" borderId="30" xfId="20" applyFont="1" applyBorder="1" applyAlignment="1">
      <alignment horizontal="right" vertical="center" wrapText="1"/>
      <protection/>
    </xf>
    <xf numFmtId="3" fontId="16" fillId="0" borderId="31" xfId="20" applyNumberFormat="1" applyFont="1" applyBorder="1" applyAlignment="1">
      <alignment vertical="center"/>
      <protection/>
    </xf>
    <xf numFmtId="0" fontId="10" fillId="0" borderId="7" xfId="20" applyFont="1" applyFill="1" applyBorder="1" applyAlignment="1">
      <alignment horizontal="center" vertical="center" wrapText="1"/>
      <protection/>
    </xf>
    <xf numFmtId="0" fontId="17" fillId="0" borderId="5" xfId="20" applyFont="1" applyBorder="1" applyAlignment="1">
      <alignment horizontal="right" vertical="center" wrapText="1"/>
      <protection/>
    </xf>
    <xf numFmtId="4" fontId="11" fillId="0" borderId="5" xfId="20" applyNumberFormat="1" applyFont="1" applyBorder="1" applyAlignment="1">
      <alignment horizontal="center" vertical="center"/>
      <protection/>
    </xf>
    <xf numFmtId="0" fontId="17" fillId="0" borderId="32" xfId="22" applyFont="1" applyFill="1" applyBorder="1" applyAlignment="1">
      <alignment horizontal="right" vertical="center" wrapText="1"/>
      <protection/>
    </xf>
    <xf numFmtId="3" fontId="17" fillId="0" borderId="6" xfId="20" applyNumberFormat="1" applyFont="1" applyBorder="1" applyAlignment="1">
      <alignment horizontal="center" vertical="center"/>
      <protection/>
    </xf>
    <xf numFmtId="0" fontId="9" fillId="0" borderId="18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right" vertical="center"/>
      <protection/>
    </xf>
    <xf numFmtId="0" fontId="17" fillId="0" borderId="28" xfId="20" applyFont="1" applyBorder="1" applyAlignment="1">
      <alignment horizontal="right" vertical="center"/>
      <protection/>
    </xf>
    <xf numFmtId="0" fontId="17" fillId="0" borderId="22" xfId="20" applyFont="1" applyBorder="1" applyAlignment="1">
      <alignment horizontal="right" vertical="center"/>
      <protection/>
    </xf>
    <xf numFmtId="0" fontId="17" fillId="0" borderId="12" xfId="20" applyFont="1" applyBorder="1" applyAlignment="1">
      <alignment vertical="center" wrapText="1"/>
      <protection/>
    </xf>
    <xf numFmtId="3" fontId="17" fillId="0" borderId="7" xfId="20" applyNumberFormat="1" applyFont="1" applyBorder="1" applyAlignment="1">
      <alignment horizontal="center" vertical="center"/>
      <protection/>
    </xf>
    <xf numFmtId="3" fontId="2" fillId="0" borderId="1" xfId="20" applyNumberFormat="1" applyFont="1" applyBorder="1" applyAlignment="1">
      <alignment horizontal="center" vertical="center"/>
      <protection/>
    </xf>
    <xf numFmtId="0" fontId="17" fillId="0" borderId="28" xfId="20" applyFont="1" applyBorder="1" applyAlignment="1">
      <alignment horizontal="right" vertical="center" wrapText="1"/>
      <protection/>
    </xf>
    <xf numFmtId="0" fontId="2" fillId="0" borderId="9" xfId="20" applyFont="1" applyBorder="1" applyAlignment="1">
      <alignment vertical="center" wrapText="1"/>
      <protection/>
    </xf>
    <xf numFmtId="0" fontId="13" fillId="0" borderId="16" xfId="20" applyFont="1" applyBorder="1" applyAlignment="1">
      <alignment horizontal="center" vertical="center"/>
      <protection/>
    </xf>
    <xf numFmtId="3" fontId="2" fillId="0" borderId="26" xfId="20" applyNumberFormat="1" applyFont="1" applyBorder="1" applyAlignment="1">
      <alignment horizontal="center" vertical="center"/>
      <protection/>
    </xf>
    <xf numFmtId="3" fontId="2" fillId="0" borderId="5" xfId="20" applyNumberFormat="1" applyBorder="1" applyAlignment="1">
      <alignment horizontal="right" vertical="center"/>
      <protection/>
    </xf>
    <xf numFmtId="3" fontId="2" fillId="0" borderId="7" xfId="20" applyNumberFormat="1" applyBorder="1" applyAlignment="1">
      <alignment horizontal="right" vertical="center"/>
      <protection/>
    </xf>
    <xf numFmtId="3" fontId="2" fillId="0" borderId="5" xfId="20" applyNumberFormat="1" applyBorder="1" applyAlignment="1">
      <alignment horizontal="center" vertical="center"/>
      <protection/>
    </xf>
    <xf numFmtId="3" fontId="2" fillId="0" borderId="5" xfId="20" applyNumberFormat="1" applyFont="1" applyBorder="1" applyAlignment="1">
      <alignment horizontal="center" vertical="center"/>
      <protection/>
    </xf>
    <xf numFmtId="0" fontId="2" fillId="0" borderId="23" xfId="20" applyBorder="1" applyAlignment="1">
      <alignment horizontal="center"/>
      <protection/>
    </xf>
    <xf numFmtId="0" fontId="17" fillId="0" borderId="33" xfId="20" applyFont="1" applyBorder="1" applyAlignment="1">
      <alignment horizontal="right" vertical="center" wrapText="1"/>
      <protection/>
    </xf>
    <xf numFmtId="0" fontId="17" fillId="0" borderId="14" xfId="20" applyFont="1" applyBorder="1" applyAlignment="1">
      <alignment horizontal="right" vertical="center" wrapText="1"/>
      <protection/>
    </xf>
    <xf numFmtId="49" fontId="10" fillId="0" borderId="34" xfId="20" applyNumberFormat="1" applyFont="1" applyBorder="1" applyAlignment="1">
      <alignment horizontal="center" vertical="center"/>
      <protection/>
    </xf>
    <xf numFmtId="0" fontId="8" fillId="0" borderId="35" xfId="20" applyFont="1" applyBorder="1" applyAlignment="1">
      <alignment horizontal="center" vertical="center"/>
      <protection/>
    </xf>
    <xf numFmtId="49" fontId="9" fillId="0" borderId="18" xfId="20" applyNumberFormat="1" applyFont="1" applyBorder="1" applyAlignment="1">
      <alignment horizontal="center"/>
      <protection/>
    </xf>
    <xf numFmtId="0" fontId="2" fillId="0" borderId="29" xfId="20" applyBorder="1" applyAlignment="1">
      <alignment horizontal="center"/>
      <protection/>
    </xf>
    <xf numFmtId="0" fontId="17" fillId="0" borderId="28" xfId="22" applyFont="1" applyFill="1" applyBorder="1" applyAlignment="1">
      <alignment horizontal="right" vertical="center" wrapText="1"/>
      <protection/>
    </xf>
    <xf numFmtId="0" fontId="17" fillId="0" borderId="30" xfId="22" applyFont="1" applyFill="1" applyBorder="1" applyAlignment="1">
      <alignment horizontal="right" vertical="center" wrapText="1"/>
      <protection/>
    </xf>
    <xf numFmtId="3" fontId="17" fillId="0" borderId="31" xfId="20" applyNumberFormat="1" applyFont="1" applyBorder="1" applyAlignment="1">
      <alignment horizontal="center" vertical="center"/>
      <protection/>
    </xf>
    <xf numFmtId="3" fontId="17" fillId="0" borderId="26" xfId="20" applyNumberFormat="1" applyFont="1" applyBorder="1" applyAlignment="1">
      <alignment vertical="center"/>
      <protection/>
    </xf>
    <xf numFmtId="3" fontId="17" fillId="0" borderId="29" xfId="20" applyNumberFormat="1" applyFont="1" applyBorder="1" applyAlignment="1">
      <alignment horizontal="center" vertical="center"/>
      <protection/>
    </xf>
    <xf numFmtId="3" fontId="17" fillId="0" borderId="5" xfId="20" applyNumberFormat="1" applyFont="1" applyBorder="1" applyAlignment="1">
      <alignment vertical="center"/>
      <protection/>
    </xf>
    <xf numFmtId="49" fontId="2" fillId="0" borderId="0" xfId="20" applyNumberFormat="1" applyFont="1" applyBorder="1" applyAlignment="1">
      <alignment horizontal="center" vertical="center"/>
      <protection/>
    </xf>
    <xf numFmtId="3" fontId="17" fillId="0" borderId="32" xfId="20" applyNumberFormat="1" applyFont="1" applyBorder="1" applyAlignment="1">
      <alignment horizontal="center" vertical="center"/>
      <protection/>
    </xf>
    <xf numFmtId="3" fontId="17" fillId="0" borderId="14" xfId="20" applyNumberFormat="1" applyFont="1" applyBorder="1" applyAlignment="1">
      <alignment horizontal="center" vertical="center"/>
      <protection/>
    </xf>
    <xf numFmtId="3" fontId="17" fillId="0" borderId="13" xfId="20" applyNumberFormat="1" applyFont="1" applyBorder="1" applyAlignment="1">
      <alignment horizontal="center" vertical="center"/>
      <protection/>
    </xf>
    <xf numFmtId="0" fontId="17" fillId="0" borderId="32" xfId="20" applyFont="1" applyBorder="1" applyAlignment="1">
      <alignment horizontal="right" vertical="center" wrapText="1"/>
      <protection/>
    </xf>
    <xf numFmtId="49" fontId="2" fillId="0" borderId="30" xfId="20" applyNumberFormat="1" applyFont="1" applyBorder="1" applyAlignment="1">
      <alignment horizontal="center" vertical="center"/>
      <protection/>
    </xf>
    <xf numFmtId="3" fontId="17" fillId="0" borderId="26" xfId="20" applyNumberFormat="1" applyFont="1" applyBorder="1" applyAlignment="1">
      <alignment horizontal="center" vertical="center"/>
      <protection/>
    </xf>
    <xf numFmtId="3" fontId="17" fillId="0" borderId="20" xfId="20" applyNumberFormat="1" applyFont="1" applyBorder="1" applyAlignment="1">
      <alignment horizontal="center" vertical="center"/>
      <protection/>
    </xf>
    <xf numFmtId="49" fontId="2" fillId="0" borderId="14" xfId="20" applyNumberFormat="1" applyBorder="1" applyAlignment="1">
      <alignment horizontal="center" vertical="center"/>
      <protection/>
    </xf>
    <xf numFmtId="0" fontId="0" fillId="0" borderId="23" xfId="21" applyBorder="1" applyAlignment="1">
      <alignment horizontal="center"/>
      <protection/>
    </xf>
    <xf numFmtId="0" fontId="11" fillId="0" borderId="24" xfId="20" applyFont="1" applyBorder="1" applyAlignment="1">
      <alignment horizontal="center" vertical="center"/>
      <protection/>
    </xf>
    <xf numFmtId="49" fontId="2" fillId="0" borderId="24" xfId="20" applyNumberFormat="1" applyBorder="1" applyAlignment="1">
      <alignment horizontal="center" vertical="center"/>
      <protection/>
    </xf>
    <xf numFmtId="3" fontId="17" fillId="0" borderId="9" xfId="20" applyNumberFormat="1" applyFont="1" applyBorder="1" applyAlignment="1">
      <alignment horizontal="center" vertical="center"/>
      <protection/>
    </xf>
    <xf numFmtId="0" fontId="2" fillId="0" borderId="7" xfId="20" applyBorder="1" applyAlignment="1">
      <alignment vertical="center"/>
      <protection/>
    </xf>
    <xf numFmtId="3" fontId="2" fillId="0" borderId="1" xfId="20" applyNumberFormat="1" applyBorder="1" applyAlignment="1">
      <alignment horizontal="center" vertical="center"/>
      <protection/>
    </xf>
    <xf numFmtId="0" fontId="18" fillId="0" borderId="24" xfId="18" applyFont="1" applyBorder="1" applyAlignment="1">
      <alignment horizontal="right" vertical="center" wrapText="1"/>
      <protection/>
    </xf>
    <xf numFmtId="0" fontId="17" fillId="0" borderId="22" xfId="20" applyFont="1" applyBorder="1" applyAlignment="1">
      <alignment horizontal="right" vertical="center" wrapText="1"/>
      <protection/>
    </xf>
    <xf numFmtId="3" fontId="10" fillId="0" borderId="26" xfId="20" applyNumberFormat="1" applyFont="1" applyBorder="1" applyAlignment="1">
      <alignment vertical="center"/>
      <protection/>
    </xf>
    <xf numFmtId="0" fontId="17" fillId="0" borderId="36" xfId="20" applyFont="1" applyBorder="1" applyAlignment="1">
      <alignment horizontal="right" vertical="center" wrapText="1"/>
      <protection/>
    </xf>
    <xf numFmtId="0" fontId="17" fillId="0" borderId="7" xfId="20" applyFont="1" applyBorder="1" applyAlignment="1">
      <alignment vertical="center" wrapText="1"/>
      <protection/>
    </xf>
    <xf numFmtId="0" fontId="17" fillId="0" borderId="7" xfId="20" applyFont="1" applyBorder="1" applyAlignment="1">
      <alignment horizontal="center" vertical="center" wrapText="1"/>
      <protection/>
    </xf>
    <xf numFmtId="3" fontId="2" fillId="0" borderId="26" xfId="20" applyNumberFormat="1" applyFont="1" applyBorder="1" applyAlignment="1">
      <alignment vertical="center"/>
      <protection/>
    </xf>
    <xf numFmtId="3" fontId="2" fillId="0" borderId="9" xfId="20" applyNumberFormat="1" applyFont="1" applyBorder="1" applyAlignment="1">
      <alignment vertical="center"/>
      <protection/>
    </xf>
    <xf numFmtId="3" fontId="2" fillId="0" borderId="9" xfId="20" applyNumberFormat="1" applyBorder="1" applyAlignment="1">
      <alignment horizontal="center" vertical="center"/>
      <protection/>
    </xf>
    <xf numFmtId="3" fontId="2" fillId="0" borderId="7" xfId="20" applyNumberFormat="1" applyFill="1" applyBorder="1" applyAlignment="1">
      <alignment vertical="center"/>
      <protection/>
    </xf>
    <xf numFmtId="0" fontId="2" fillId="0" borderId="7" xfId="20" applyFill="1" applyBorder="1" applyAlignment="1">
      <alignment horizontal="center" vertical="center"/>
      <protection/>
    </xf>
    <xf numFmtId="0" fontId="2" fillId="0" borderId="7" xfId="20" applyFont="1" applyFill="1" applyBorder="1" applyAlignment="1">
      <alignment vertical="center" wrapText="1"/>
      <protection/>
    </xf>
    <xf numFmtId="0" fontId="17" fillId="0" borderId="33" xfId="20" applyFont="1" applyBorder="1" applyAlignment="1">
      <alignment vertical="center" wrapText="1"/>
      <protection/>
    </xf>
    <xf numFmtId="3" fontId="10" fillId="0" borderId="26" xfId="20" applyNumberFormat="1" applyFont="1" applyBorder="1" applyAlignment="1">
      <alignment horizontal="center" vertical="center"/>
      <protection/>
    </xf>
    <xf numFmtId="3" fontId="17" fillId="0" borderId="4" xfId="20" applyNumberFormat="1" applyFont="1" applyBorder="1" applyAlignment="1">
      <alignment horizontal="center" vertical="center"/>
      <protection/>
    </xf>
    <xf numFmtId="3" fontId="13" fillId="0" borderId="7" xfId="20" applyNumberFormat="1" applyFont="1" applyBorder="1" applyAlignment="1">
      <alignment vertical="center"/>
      <protection/>
    </xf>
    <xf numFmtId="0" fontId="17" fillId="0" borderId="23" xfId="20" applyFont="1" applyBorder="1" applyAlignment="1">
      <alignment vertical="center" wrapText="1"/>
      <protection/>
    </xf>
    <xf numFmtId="0" fontId="17" fillId="0" borderId="24" xfId="20" applyFont="1" applyBorder="1" applyAlignment="1">
      <alignment vertical="center" wrapText="1"/>
      <protection/>
    </xf>
    <xf numFmtId="49" fontId="2" fillId="0" borderId="9" xfId="20" applyNumberFormat="1" applyFont="1" applyBorder="1" applyAlignment="1">
      <alignment horizontal="center" vertical="center"/>
      <protection/>
    </xf>
    <xf numFmtId="0" fontId="2" fillId="0" borderId="9" xfId="20" applyFont="1" applyBorder="1" applyAlignment="1">
      <alignment vertical="center"/>
      <protection/>
    </xf>
    <xf numFmtId="0" fontId="2" fillId="0" borderId="7" xfId="20" applyFont="1" applyBorder="1" applyAlignment="1">
      <alignment vertical="top" wrapText="1"/>
      <protection/>
    </xf>
    <xf numFmtId="49" fontId="10" fillId="0" borderId="6" xfId="20" applyNumberFormat="1" applyFont="1" applyBorder="1" applyAlignment="1">
      <alignment horizontal="center" vertical="center"/>
      <protection/>
    </xf>
    <xf numFmtId="3" fontId="17" fillId="0" borderId="14" xfId="20" applyNumberFormat="1" applyFont="1" applyBorder="1" applyAlignment="1">
      <alignment horizontal="center" vertical="center"/>
      <protection/>
    </xf>
    <xf numFmtId="3" fontId="17" fillId="0" borderId="1" xfId="20" applyNumberFormat="1" applyFont="1" applyBorder="1" applyAlignment="1">
      <alignment horizontal="center" vertical="center"/>
      <protection/>
    </xf>
    <xf numFmtId="3" fontId="10" fillId="0" borderId="7" xfId="20" applyNumberFormat="1" applyFont="1" applyBorder="1" applyAlignment="1">
      <alignment horizontal="center" vertical="center"/>
      <protection/>
    </xf>
    <xf numFmtId="0" fontId="17" fillId="0" borderId="0" xfId="22" applyFont="1" applyFill="1" applyBorder="1" applyAlignment="1">
      <alignment vertical="center" wrapText="1"/>
      <protection/>
    </xf>
    <xf numFmtId="3" fontId="2" fillId="0" borderId="11" xfId="20" applyNumberFormat="1" applyBorder="1" applyAlignment="1">
      <alignment vertical="center"/>
      <protection/>
    </xf>
    <xf numFmtId="0" fontId="12" fillId="0" borderId="2" xfId="20" applyFont="1" applyBorder="1" applyAlignment="1">
      <alignment horizontal="center"/>
      <protection/>
    </xf>
    <xf numFmtId="49" fontId="2" fillId="0" borderId="5" xfId="20" applyNumberFormat="1" applyFont="1" applyBorder="1" applyAlignment="1">
      <alignment horizontal="center" vertical="center"/>
      <protection/>
    </xf>
    <xf numFmtId="0" fontId="2" fillId="0" borderId="5" xfId="20" applyFont="1" applyBorder="1" applyAlignment="1">
      <alignment vertical="center"/>
      <protection/>
    </xf>
    <xf numFmtId="0" fontId="17" fillId="0" borderId="24" xfId="20" applyFont="1" applyBorder="1" applyAlignment="1">
      <alignment horizontal="right" vertical="center" wrapText="1"/>
      <protection/>
    </xf>
    <xf numFmtId="49" fontId="2" fillId="0" borderId="37" xfId="20" applyNumberFormat="1" applyBorder="1" applyAlignment="1">
      <alignment horizontal="center" vertical="center"/>
      <protection/>
    </xf>
    <xf numFmtId="0" fontId="17" fillId="0" borderId="16" xfId="22" applyFont="1" applyFill="1" applyBorder="1" applyAlignment="1">
      <alignment horizontal="right" vertical="center" wrapText="1"/>
      <protection/>
    </xf>
    <xf numFmtId="3" fontId="2" fillId="0" borderId="8" xfId="20" applyNumberFormat="1" applyFont="1" applyBorder="1" applyAlignment="1">
      <alignment horizontal="center" vertical="center"/>
      <protection/>
    </xf>
    <xf numFmtId="3" fontId="17" fillId="0" borderId="8" xfId="20" applyNumberFormat="1" applyFont="1" applyBorder="1" applyAlignment="1">
      <alignment horizontal="center" vertical="center"/>
      <protection/>
    </xf>
    <xf numFmtId="49" fontId="2" fillId="0" borderId="26" xfId="20" applyNumberFormat="1" applyBorder="1" applyAlignment="1">
      <alignment horizontal="center" vertical="center"/>
      <protection/>
    </xf>
    <xf numFmtId="0" fontId="10" fillId="0" borderId="10" xfId="20" applyFont="1" applyBorder="1" applyAlignment="1">
      <alignment horizontal="center" vertical="center"/>
      <protection/>
    </xf>
    <xf numFmtId="3" fontId="12" fillId="0" borderId="10" xfId="20" applyNumberFormat="1" applyFont="1" applyBorder="1" applyAlignment="1">
      <alignment vertical="center"/>
      <protection/>
    </xf>
    <xf numFmtId="0" fontId="9" fillId="0" borderId="0" xfId="20" applyFont="1" applyAlignment="1">
      <alignment vertical="center"/>
      <protection/>
    </xf>
    <xf numFmtId="4" fontId="13" fillId="0" borderId="0" xfId="21" applyNumberFormat="1" applyFont="1">
      <alignment/>
      <protection/>
    </xf>
    <xf numFmtId="49" fontId="2" fillId="0" borderId="1" xfId="20" applyNumberFormat="1" applyFont="1" applyBorder="1" applyAlignment="1">
      <alignment horizontal="center" vertical="center"/>
      <protection/>
    </xf>
    <xf numFmtId="0" fontId="2" fillId="0" borderId="1" xfId="20" applyFont="1" applyBorder="1" applyAlignment="1">
      <alignment vertical="center" wrapText="1"/>
      <protection/>
    </xf>
    <xf numFmtId="0" fontId="2" fillId="0" borderId="9" xfId="20" applyBorder="1" applyAlignment="1">
      <alignment vertical="center"/>
      <protection/>
    </xf>
    <xf numFmtId="3" fontId="10" fillId="0" borderId="9" xfId="20" applyNumberFormat="1" applyFont="1" applyBorder="1" applyAlignment="1">
      <alignment horizontal="center" vertical="center"/>
      <protection/>
    </xf>
    <xf numFmtId="3" fontId="10" fillId="0" borderId="6" xfId="20" applyNumberFormat="1" applyFont="1" applyBorder="1" applyAlignment="1">
      <alignment horizontal="center" vertical="center"/>
      <protection/>
    </xf>
    <xf numFmtId="3" fontId="17" fillId="0" borderId="7" xfId="20" applyNumberFormat="1" applyFont="1" applyBorder="1" applyAlignment="1">
      <alignment horizontal="center" vertical="center"/>
      <protection/>
    </xf>
    <xf numFmtId="0" fontId="17" fillId="0" borderId="20" xfId="22" applyFont="1" applyFill="1" applyBorder="1" applyAlignment="1">
      <alignment horizontal="right" vertical="center" wrapText="1"/>
      <protection/>
    </xf>
    <xf numFmtId="0" fontId="10" fillId="0" borderId="21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34" xfId="20" applyFont="1" applyBorder="1" applyAlignment="1">
      <alignment horizontal="center" vertical="center"/>
      <protection/>
    </xf>
    <xf numFmtId="3" fontId="17" fillId="0" borderId="5" xfId="20" applyNumberFormat="1" applyFont="1" applyBorder="1" applyAlignment="1">
      <alignment horizontal="center" vertical="center" wrapText="1"/>
      <protection/>
    </xf>
    <xf numFmtId="0" fontId="17" fillId="0" borderId="13" xfId="20" applyFont="1" applyBorder="1" applyAlignment="1">
      <alignment vertical="center" wrapText="1"/>
      <protection/>
    </xf>
    <xf numFmtId="3" fontId="17" fillId="0" borderId="9" xfId="20" applyNumberFormat="1" applyFont="1" applyBorder="1" applyAlignment="1">
      <alignment horizontal="center" vertical="center" wrapText="1"/>
      <protection/>
    </xf>
    <xf numFmtId="0" fontId="17" fillId="0" borderId="21" xfId="20" applyFont="1" applyBorder="1" applyAlignment="1">
      <alignment vertical="center" wrapText="1"/>
      <protection/>
    </xf>
    <xf numFmtId="0" fontId="2" fillId="0" borderId="20" xfId="20" applyBorder="1" applyAlignment="1">
      <alignment horizontal="center" vertical="center"/>
      <protection/>
    </xf>
    <xf numFmtId="3" fontId="17" fillId="0" borderId="5" xfId="20" applyNumberFormat="1" applyFont="1" applyBorder="1" applyAlignment="1">
      <alignment horizontal="center" vertical="center"/>
      <protection/>
    </xf>
    <xf numFmtId="3" fontId="17" fillId="0" borderId="32" xfId="20" applyNumberFormat="1" applyFont="1" applyBorder="1" applyAlignment="1">
      <alignment horizontal="center" vertical="center"/>
      <protection/>
    </xf>
    <xf numFmtId="0" fontId="2" fillId="0" borderId="7" xfId="20" applyFont="1" applyBorder="1" applyAlignment="1">
      <alignment horizontal="right" vertical="center" wrapText="1"/>
      <protection/>
    </xf>
    <xf numFmtId="3" fontId="9" fillId="0" borderId="0" xfId="20" applyNumberFormat="1" applyFont="1" applyAlignment="1">
      <alignment vertical="center"/>
      <protection/>
    </xf>
    <xf numFmtId="0" fontId="10" fillId="0" borderId="12" xfId="20" applyFont="1" applyBorder="1" applyAlignment="1">
      <alignment horizontal="center" vertical="center"/>
      <protection/>
    </xf>
    <xf numFmtId="0" fontId="10" fillId="0" borderId="0" xfId="20" applyFont="1" applyAlignment="1">
      <alignment vertical="center"/>
      <protection/>
    </xf>
    <xf numFmtId="0" fontId="10" fillId="0" borderId="0" xfId="20" applyFont="1" applyBorder="1" applyAlignment="1">
      <alignment horizontal="center"/>
      <protection/>
    </xf>
    <xf numFmtId="0" fontId="17" fillId="0" borderId="13" xfId="22" applyFont="1" applyFill="1" applyBorder="1" applyAlignment="1">
      <alignment vertical="center" wrapText="1"/>
      <protection/>
    </xf>
    <xf numFmtId="3" fontId="2" fillId="0" borderId="6" xfId="20" applyNumberFormat="1" applyFont="1" applyBorder="1" applyAlignment="1">
      <alignment horizontal="center" vertical="center"/>
      <protection/>
    </xf>
    <xf numFmtId="0" fontId="11" fillId="0" borderId="24" xfId="20" applyFont="1" applyBorder="1" applyAlignment="1">
      <alignment vertical="center"/>
      <protection/>
    </xf>
    <xf numFmtId="4" fontId="10" fillId="0" borderId="7" xfId="20" applyNumberFormat="1" applyFont="1" applyBorder="1" applyAlignment="1">
      <alignment vertical="center"/>
      <protection/>
    </xf>
    <xf numFmtId="4" fontId="2" fillId="0" borderId="1" xfId="20" applyNumberFormat="1" applyBorder="1" applyAlignment="1">
      <alignment vertical="center"/>
      <protection/>
    </xf>
    <xf numFmtId="4" fontId="0" fillId="0" borderId="5" xfId="20" applyNumberFormat="1" applyFont="1" applyBorder="1" applyAlignment="1">
      <alignment vertical="center"/>
      <protection/>
    </xf>
    <xf numFmtId="4" fontId="0" fillId="0" borderId="6" xfId="20" applyNumberFormat="1" applyFont="1" applyBorder="1" applyAlignment="1">
      <alignment vertical="center"/>
      <protection/>
    </xf>
    <xf numFmtId="4" fontId="16" fillId="0" borderId="7" xfId="20" applyNumberFormat="1" applyFont="1" applyBorder="1" applyAlignment="1">
      <alignment vertical="center"/>
      <protection/>
    </xf>
    <xf numFmtId="4" fontId="9" fillId="0" borderId="19" xfId="20" applyNumberFormat="1" applyFont="1" applyBorder="1" applyAlignment="1">
      <alignment vertical="center"/>
      <protection/>
    </xf>
    <xf numFmtId="3" fontId="17" fillId="0" borderId="7" xfId="20" applyNumberFormat="1" applyFont="1" applyBorder="1" applyAlignment="1">
      <alignment horizontal="center" vertical="center" wrapText="1"/>
      <protection/>
    </xf>
    <xf numFmtId="0" fontId="13" fillId="0" borderId="21" xfId="20" applyFont="1" applyBorder="1" applyAlignment="1">
      <alignment horizontal="center" vertical="center"/>
      <protection/>
    </xf>
    <xf numFmtId="0" fontId="2" fillId="0" borderId="21" xfId="20" applyBorder="1" applyAlignment="1">
      <alignment horizontal="center" vertical="center"/>
      <protection/>
    </xf>
    <xf numFmtId="4" fontId="14" fillId="0" borderId="2" xfId="20" applyNumberFormat="1" applyFont="1" applyBorder="1" applyAlignment="1">
      <alignment vertical="center"/>
      <protection/>
    </xf>
    <xf numFmtId="3" fontId="16" fillId="0" borderId="1" xfId="20" applyNumberFormat="1" applyFont="1" applyBorder="1" applyAlignment="1">
      <alignment vertical="center"/>
      <protection/>
    </xf>
    <xf numFmtId="4" fontId="2" fillId="0" borderId="7" xfId="20" applyNumberFormat="1" applyBorder="1" applyAlignment="1">
      <alignment vertical="center"/>
      <protection/>
    </xf>
    <xf numFmtId="49" fontId="2" fillId="0" borderId="11" xfId="20" applyNumberFormat="1" applyFont="1" applyBorder="1" applyAlignment="1">
      <alignment horizontal="center" vertical="center"/>
      <protection/>
    </xf>
    <xf numFmtId="4" fontId="2" fillId="0" borderId="11" xfId="20" applyNumberFormat="1" applyBorder="1" applyAlignment="1">
      <alignment vertical="center"/>
      <protection/>
    </xf>
    <xf numFmtId="0" fontId="2" fillId="0" borderId="11" xfId="20" applyFont="1" applyBorder="1" applyAlignment="1">
      <alignment vertical="center" wrapText="1"/>
      <protection/>
    </xf>
    <xf numFmtId="3" fontId="12" fillId="0" borderId="19" xfId="20" applyNumberFormat="1" applyFont="1" applyBorder="1" applyAlignment="1">
      <alignment vertical="center"/>
      <protection/>
    </xf>
    <xf numFmtId="49" fontId="9" fillId="0" borderId="2" xfId="20" applyNumberFormat="1" applyFont="1" applyBorder="1" applyAlignment="1">
      <alignment horizontal="center" vertical="center"/>
      <protection/>
    </xf>
    <xf numFmtId="0" fontId="2" fillId="0" borderId="15" xfId="20" applyBorder="1" applyAlignment="1">
      <alignment horizontal="center" vertical="center"/>
      <protection/>
    </xf>
    <xf numFmtId="0" fontId="18" fillId="0" borderId="0" xfId="18" applyFont="1" applyBorder="1" applyAlignment="1">
      <alignment vertical="center" wrapText="1"/>
      <protection/>
    </xf>
    <xf numFmtId="0" fontId="18" fillId="0" borderId="30" xfId="18" applyFont="1" applyBorder="1" applyAlignment="1">
      <alignment horizontal="right" vertical="center" wrapText="1"/>
      <protection/>
    </xf>
    <xf numFmtId="0" fontId="10" fillId="0" borderId="35" xfId="20" applyFont="1" applyBorder="1" applyAlignment="1">
      <alignment horizontal="center"/>
      <protection/>
    </xf>
    <xf numFmtId="0" fontId="2" fillId="0" borderId="0" xfId="20" applyFill="1" applyBorder="1" applyAlignment="1">
      <alignment horizontal="center" vertical="center"/>
      <protection/>
    </xf>
    <xf numFmtId="0" fontId="10" fillId="0" borderId="12" xfId="20" applyFont="1" applyFill="1" applyBorder="1" applyAlignment="1">
      <alignment horizontal="center"/>
      <protection/>
    </xf>
    <xf numFmtId="0" fontId="2" fillId="0" borderId="12" xfId="20" applyFill="1" applyBorder="1" applyAlignment="1">
      <alignment horizontal="center"/>
      <protection/>
    </xf>
    <xf numFmtId="0" fontId="10" fillId="0" borderId="23" xfId="20" applyFont="1" applyFill="1" applyBorder="1" applyAlignment="1">
      <alignment horizontal="center" vertical="center"/>
      <protection/>
    </xf>
    <xf numFmtId="49" fontId="0" fillId="0" borderId="1" xfId="20" applyNumberFormat="1" applyFont="1" applyBorder="1" applyAlignment="1">
      <alignment horizontal="center" vertical="center"/>
      <protection/>
    </xf>
    <xf numFmtId="0" fontId="2" fillId="0" borderId="39" xfId="20" applyBorder="1" applyAlignment="1">
      <alignment horizontal="center"/>
      <protection/>
    </xf>
    <xf numFmtId="0" fontId="2" fillId="0" borderId="13" xfId="20" applyBorder="1" applyAlignment="1">
      <alignment horizontal="center" vertical="center"/>
      <protection/>
    </xf>
    <xf numFmtId="0" fontId="10" fillId="0" borderId="39" xfId="20" applyFont="1" applyBorder="1" applyAlignment="1">
      <alignment horizontal="center"/>
      <protection/>
    </xf>
    <xf numFmtId="0" fontId="2" fillId="0" borderId="40" xfId="20" applyBorder="1" applyAlignment="1">
      <alignment horizontal="center"/>
      <protection/>
    </xf>
    <xf numFmtId="0" fontId="17" fillId="0" borderId="24" xfId="20" applyFont="1" applyBorder="1" applyAlignment="1">
      <alignment horizontal="right" vertical="top" wrapText="1"/>
      <protection/>
    </xf>
    <xf numFmtId="0" fontId="9" fillId="0" borderId="41" xfId="20" applyFont="1" applyBorder="1" applyAlignment="1">
      <alignment horizontal="center" vertical="center" wrapText="1"/>
      <protection/>
    </xf>
    <xf numFmtId="0" fontId="9" fillId="0" borderId="42" xfId="20" applyFont="1" applyBorder="1" applyAlignment="1">
      <alignment horizontal="center" vertical="center" wrapText="1"/>
      <protection/>
    </xf>
    <xf numFmtId="0" fontId="9" fillId="0" borderId="43" xfId="20" applyFont="1" applyBorder="1" applyAlignment="1">
      <alignment horizontal="center" vertical="center"/>
      <protection/>
    </xf>
    <xf numFmtId="0" fontId="9" fillId="0" borderId="41" xfId="20" applyFont="1" applyBorder="1" applyAlignment="1">
      <alignment horizontal="center" vertical="center"/>
      <protection/>
    </xf>
    <xf numFmtId="0" fontId="9" fillId="0" borderId="42" xfId="20" applyFont="1" applyBorder="1" applyAlignment="1">
      <alignment horizontal="center" vertical="center"/>
      <protection/>
    </xf>
    <xf numFmtId="0" fontId="12" fillId="0" borderId="34" xfId="20" applyFont="1" applyBorder="1" applyAlignment="1">
      <alignment horizontal="center" vertical="center"/>
      <protection/>
    </xf>
    <xf numFmtId="0" fontId="12" fillId="0" borderId="16" xfId="20" applyFont="1" applyBorder="1" applyAlignment="1">
      <alignment horizontal="center" vertical="center"/>
      <protection/>
    </xf>
    <xf numFmtId="0" fontId="8" fillId="0" borderId="33" xfId="20" applyFont="1" applyBorder="1" applyAlignment="1">
      <alignment horizontal="center" vertical="center"/>
      <protection/>
    </xf>
    <xf numFmtId="0" fontId="18" fillId="0" borderId="29" xfId="18" applyFont="1" applyBorder="1" applyAlignment="1">
      <alignment horizontal="right" vertical="center" wrapText="1"/>
      <protection/>
    </xf>
    <xf numFmtId="0" fontId="2" fillId="0" borderId="12" xfId="20" applyBorder="1" applyAlignment="1">
      <alignment vertical="center" wrapText="1"/>
      <protection/>
    </xf>
    <xf numFmtId="0" fontId="4" fillId="0" borderId="0" xfId="21" applyFont="1" applyAlignment="1">
      <alignment horizontal="center"/>
      <protection/>
    </xf>
    <xf numFmtId="0" fontId="10" fillId="0" borderId="33" xfId="20" applyFont="1" applyBorder="1" applyAlignment="1">
      <alignment horizontal="center" vertical="center" wrapText="1"/>
      <protection/>
    </xf>
    <xf numFmtId="0" fontId="10" fillId="0" borderId="16" xfId="20" applyFont="1" applyBorder="1" applyAlignment="1">
      <alignment horizontal="center" vertical="center" wrapText="1"/>
      <protection/>
    </xf>
    <xf numFmtId="0" fontId="9" fillId="0" borderId="43" xfId="20" applyFont="1" applyBorder="1" applyAlignment="1">
      <alignment horizontal="center" vertical="center" wrapText="1"/>
      <protection/>
    </xf>
    <xf numFmtId="0" fontId="2" fillId="0" borderId="12" xfId="20" applyBorder="1" applyAlignment="1">
      <alignment horizontal="center" vertical="center"/>
      <protection/>
    </xf>
    <xf numFmtId="0" fontId="2" fillId="0" borderId="44" xfId="20" applyBorder="1" applyAlignment="1">
      <alignment horizontal="center" vertical="center"/>
      <protection/>
    </xf>
    <xf numFmtId="0" fontId="2" fillId="0" borderId="27" xfId="20" applyBorder="1" applyAlignment="1">
      <alignment horizontal="center" vertical="center"/>
      <protection/>
    </xf>
    <xf numFmtId="0" fontId="6" fillId="0" borderId="12" xfId="20" applyFont="1" applyBorder="1" applyAlignment="1">
      <alignment horizontal="center" vertical="center"/>
      <protection/>
    </xf>
    <xf numFmtId="3" fontId="2" fillId="0" borderId="7" xfId="20" applyNumberFormat="1" applyFont="1" applyBorder="1" applyAlignment="1">
      <alignment horizontal="center" vertical="center"/>
      <protection/>
    </xf>
    <xf numFmtId="0" fontId="2" fillId="0" borderId="7" xfId="18" applyFont="1" applyBorder="1" applyAlignment="1">
      <alignment vertical="center"/>
      <protection/>
    </xf>
    <xf numFmtId="0" fontId="2" fillId="0" borderId="24" xfId="18" applyFont="1" applyBorder="1" applyAlignment="1">
      <alignment vertical="center" wrapText="1"/>
      <protection/>
    </xf>
    <xf numFmtId="0" fontId="2" fillId="0" borderId="7" xfId="18" applyFont="1" applyBorder="1" applyAlignment="1">
      <alignment vertical="center" wrapText="1"/>
      <protection/>
    </xf>
    <xf numFmtId="49" fontId="2" fillId="0" borderId="7" xfId="20" applyNumberFormat="1" applyBorder="1" applyAlignment="1">
      <alignment horizontal="left" vertical="center"/>
      <protection/>
    </xf>
    <xf numFmtId="49" fontId="2" fillId="0" borderId="17" xfId="20" applyNumberFormat="1" applyBorder="1" applyAlignment="1">
      <alignment horizontal="center" vertical="center"/>
      <protection/>
    </xf>
    <xf numFmtId="0" fontId="2" fillId="0" borderId="28" xfId="20" applyFont="1" applyBorder="1" applyAlignment="1">
      <alignment horizontal="right" vertical="center" wrapText="1"/>
      <protection/>
    </xf>
    <xf numFmtId="3" fontId="16" fillId="0" borderId="29" xfId="20" applyNumberFormat="1" applyFont="1" applyBorder="1" applyAlignment="1">
      <alignment vertical="center"/>
      <protection/>
    </xf>
    <xf numFmtId="0" fontId="22" fillId="0" borderId="0" xfId="20" applyFont="1" applyBorder="1" applyAlignment="1">
      <alignment horizontal="center" vertical="center"/>
      <protection/>
    </xf>
    <xf numFmtId="0" fontId="2" fillId="0" borderId="0" xfId="20" applyFont="1">
      <alignment/>
      <protection/>
    </xf>
    <xf numFmtId="0" fontId="2" fillId="0" borderId="7" xfId="20" applyFont="1" applyBorder="1" applyAlignment="1">
      <alignment horizontal="right" vertical="center" wrapText="1"/>
      <protection/>
    </xf>
    <xf numFmtId="0" fontId="2" fillId="0" borderId="10" xfId="20" applyBorder="1" applyAlignment="1">
      <alignment horizontal="center" vertical="center"/>
      <protection/>
    </xf>
    <xf numFmtId="0" fontId="2" fillId="0" borderId="36" xfId="20" applyFont="1" applyBorder="1" applyAlignment="1">
      <alignment horizontal="right" vertical="center" wrapText="1"/>
      <protection/>
    </xf>
    <xf numFmtId="3" fontId="16" fillId="0" borderId="45" xfId="20" applyNumberFormat="1" applyFont="1" applyBorder="1" applyAlignment="1">
      <alignment vertical="center"/>
      <protection/>
    </xf>
    <xf numFmtId="0" fontId="6" fillId="0" borderId="46" xfId="20" applyFont="1" applyBorder="1" applyAlignment="1">
      <alignment horizontal="center" vertical="center"/>
      <protection/>
    </xf>
    <xf numFmtId="0" fontId="21" fillId="0" borderId="12" xfId="20" applyFont="1" applyBorder="1" applyAlignment="1">
      <alignment horizontal="center" vertical="center" textRotation="30"/>
      <protection/>
    </xf>
    <xf numFmtId="0" fontId="21" fillId="0" borderId="14" xfId="20" applyFont="1" applyBorder="1" applyAlignment="1">
      <alignment horizontal="center" vertical="center" textRotation="30"/>
      <protection/>
    </xf>
    <xf numFmtId="49" fontId="2" fillId="0" borderId="10" xfId="20" applyNumberFormat="1" applyBorder="1" applyAlignment="1">
      <alignment horizontal="center" vertical="center"/>
      <protection/>
    </xf>
    <xf numFmtId="0" fontId="9" fillId="0" borderId="10" xfId="20" applyFont="1" applyBorder="1" applyAlignment="1">
      <alignment horizontal="center" vertical="center"/>
      <protection/>
    </xf>
    <xf numFmtId="3" fontId="9" fillId="0" borderId="10" xfId="20" applyNumberFormat="1" applyFont="1" applyBorder="1" applyAlignment="1">
      <alignment vertical="center"/>
      <protection/>
    </xf>
    <xf numFmtId="3" fontId="10" fillId="0" borderId="5" xfId="20" applyNumberFormat="1" applyFont="1" applyBorder="1" applyAlignment="1">
      <alignment horizontal="center" vertical="center"/>
      <protection/>
    </xf>
    <xf numFmtId="49" fontId="0" fillId="0" borderId="7" xfId="20" applyNumberFormat="1" applyFont="1" applyBorder="1" applyAlignment="1">
      <alignment horizontal="center" vertical="center"/>
      <protection/>
    </xf>
    <xf numFmtId="0" fontId="0" fillId="0" borderId="7" xfId="20" applyFont="1" applyBorder="1" applyAlignment="1">
      <alignment horizontal="left" vertical="center" wrapText="1"/>
      <protection/>
    </xf>
    <xf numFmtId="0" fontId="2" fillId="0" borderId="7" xfId="20" applyFont="1" applyBorder="1" applyAlignment="1">
      <alignment vertical="center"/>
      <protection/>
    </xf>
    <xf numFmtId="49" fontId="0" fillId="0" borderId="13" xfId="20" applyNumberFormat="1" applyFont="1" applyBorder="1" applyAlignment="1">
      <alignment horizontal="center" vertical="center"/>
      <protection/>
    </xf>
    <xf numFmtId="49" fontId="0" fillId="0" borderId="20" xfId="20" applyNumberFormat="1" applyFont="1" applyBorder="1" applyAlignment="1">
      <alignment horizontal="center" vertical="center"/>
      <protection/>
    </xf>
    <xf numFmtId="2" fontId="10" fillId="0" borderId="7" xfId="20" applyNumberFormat="1" applyFont="1" applyBorder="1" applyAlignment="1">
      <alignment vertical="center"/>
      <protection/>
    </xf>
    <xf numFmtId="2" fontId="2" fillId="0" borderId="7" xfId="20" applyNumberFormat="1" applyBorder="1" applyAlignment="1">
      <alignment vertical="center"/>
      <protection/>
    </xf>
    <xf numFmtId="2" fontId="2" fillId="0" borderId="1" xfId="20" applyNumberFormat="1" applyBorder="1" applyAlignment="1">
      <alignment vertical="center"/>
      <protection/>
    </xf>
    <xf numFmtId="0" fontId="6" fillId="0" borderId="23" xfId="20" applyFont="1" applyBorder="1" applyAlignment="1">
      <alignment horizontal="center" vertical="center"/>
      <protection/>
    </xf>
    <xf numFmtId="0" fontId="6" fillId="0" borderId="21" xfId="20" applyFont="1" applyBorder="1" applyAlignment="1">
      <alignment horizontal="center" vertical="center"/>
      <protection/>
    </xf>
    <xf numFmtId="0" fontId="6" fillId="0" borderId="45" xfId="20" applyFont="1" applyBorder="1" applyAlignment="1">
      <alignment horizontal="center" vertical="center"/>
      <protection/>
    </xf>
    <xf numFmtId="4" fontId="0" fillId="0" borderId="1" xfId="20" applyNumberFormat="1" applyFont="1" applyBorder="1" applyAlignment="1">
      <alignment vertical="center"/>
      <protection/>
    </xf>
    <xf numFmtId="4" fontId="2" fillId="0" borderId="5" xfId="20" applyNumberFormat="1" applyBorder="1" applyAlignment="1">
      <alignment vertical="center"/>
      <protection/>
    </xf>
    <xf numFmtId="4" fontId="0" fillId="0" borderId="7" xfId="20" applyNumberFormat="1" applyFont="1" applyBorder="1" applyAlignment="1">
      <alignment vertical="center"/>
      <protection/>
    </xf>
    <xf numFmtId="49" fontId="0" fillId="0" borderId="14" xfId="20" applyNumberFormat="1" applyFont="1" applyBorder="1" applyAlignment="1">
      <alignment horizontal="center" vertical="center"/>
      <protection/>
    </xf>
    <xf numFmtId="0" fontId="2" fillId="0" borderId="7" xfId="19" applyFont="1" applyBorder="1" applyAlignment="1">
      <alignment vertical="top"/>
      <protection/>
    </xf>
    <xf numFmtId="0" fontId="2" fillId="0" borderId="33" xfId="19" applyFont="1" applyBorder="1" applyAlignment="1">
      <alignment vertical="top" wrapText="1"/>
      <protection/>
    </xf>
    <xf numFmtId="49" fontId="2" fillId="0" borderId="7" xfId="19" applyNumberFormat="1" applyFont="1" applyBorder="1" applyAlignment="1">
      <alignment horizontal="right" vertical="top"/>
      <protection/>
    </xf>
    <xf numFmtId="0" fontId="2" fillId="0" borderId="7" xfId="19" applyFont="1" applyBorder="1" applyAlignment="1">
      <alignment vertical="top" wrapText="1"/>
      <protection/>
    </xf>
    <xf numFmtId="0" fontId="2" fillId="0" borderId="3" xfId="20" applyBorder="1" applyAlignment="1">
      <alignment horizontal="center"/>
      <protection/>
    </xf>
    <xf numFmtId="0" fontId="2" fillId="0" borderId="9" xfId="18" applyFont="1" applyBorder="1" applyAlignment="1">
      <alignment vertical="center" wrapText="1"/>
      <protection/>
    </xf>
    <xf numFmtId="0" fontId="17" fillId="0" borderId="24" xfId="20" applyFont="1" applyBorder="1" applyAlignment="1">
      <alignment vertical="top" wrapText="1"/>
      <protection/>
    </xf>
    <xf numFmtId="0" fontId="6" fillId="0" borderId="12" xfId="20" applyFont="1" applyBorder="1" applyAlignment="1">
      <alignment horizontal="center" vertical="center"/>
      <protection/>
    </xf>
    <xf numFmtId="0" fontId="6" fillId="0" borderId="14" xfId="20" applyFont="1" applyBorder="1" applyAlignment="1">
      <alignment horizontal="center" vertical="center"/>
      <protection/>
    </xf>
    <xf numFmtId="0" fontId="6" fillId="0" borderId="12" xfId="20" applyFont="1" applyBorder="1" applyAlignment="1">
      <alignment horizontal="center" vertical="center" textRotation="45"/>
      <protection/>
    </xf>
    <xf numFmtId="0" fontId="6" fillId="0" borderId="0" xfId="20" applyFont="1" applyBorder="1" applyAlignment="1">
      <alignment horizontal="center" vertical="center" textRotation="45"/>
      <protection/>
    </xf>
    <xf numFmtId="0" fontId="6" fillId="0" borderId="23" xfId="20" applyFont="1" applyBorder="1" applyAlignment="1">
      <alignment horizontal="center" vertical="center" textRotation="45"/>
      <protection/>
    </xf>
    <xf numFmtId="0" fontId="6" fillId="0" borderId="24" xfId="20" applyFont="1" applyBorder="1" applyAlignment="1">
      <alignment horizontal="center" vertical="center" textRotation="45"/>
      <protection/>
    </xf>
    <xf numFmtId="0" fontId="6" fillId="0" borderId="23" xfId="20" applyFont="1" applyBorder="1" applyAlignment="1">
      <alignment horizontal="center" vertical="center"/>
      <protection/>
    </xf>
    <xf numFmtId="0" fontId="6" fillId="0" borderId="21" xfId="20" applyFont="1" applyBorder="1" applyAlignment="1">
      <alignment horizontal="center" vertical="center"/>
      <protection/>
    </xf>
    <xf numFmtId="0" fontId="6" fillId="0" borderId="40" xfId="20" applyFont="1" applyBorder="1" applyAlignment="1">
      <alignment horizontal="center" vertical="center"/>
      <protection/>
    </xf>
    <xf numFmtId="0" fontId="6" fillId="0" borderId="47" xfId="20" applyFont="1" applyBorder="1" applyAlignment="1">
      <alignment horizontal="center" vertical="center"/>
      <protection/>
    </xf>
    <xf numFmtId="0" fontId="6" fillId="0" borderId="12" xfId="20" applyFont="1" applyBorder="1" applyAlignment="1">
      <alignment horizontal="center" vertical="center"/>
      <protection/>
    </xf>
    <xf numFmtId="0" fontId="6" fillId="0" borderId="14" xfId="20" applyFont="1" applyBorder="1" applyAlignment="1">
      <alignment horizontal="center" vertical="center"/>
      <protection/>
    </xf>
    <xf numFmtId="0" fontId="10" fillId="0" borderId="34" xfId="20" applyFont="1" applyBorder="1" applyAlignment="1">
      <alignment horizontal="center" vertical="center"/>
      <protection/>
    </xf>
    <xf numFmtId="0" fontId="10" fillId="0" borderId="16" xfId="20" applyFont="1" applyBorder="1" applyAlignment="1">
      <alignment horizontal="center" vertical="center"/>
      <protection/>
    </xf>
    <xf numFmtId="0" fontId="17" fillId="0" borderId="33" xfId="22" applyFont="1" applyFill="1" applyBorder="1" applyAlignment="1">
      <alignment horizontal="center" vertical="center" wrapText="1"/>
      <protection/>
    </xf>
    <xf numFmtId="0" fontId="17" fillId="0" borderId="16" xfId="22" applyFont="1" applyFill="1" applyBorder="1" applyAlignment="1">
      <alignment horizontal="center" vertical="center" wrapText="1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48" xfId="20" applyFont="1" applyBorder="1" applyAlignment="1">
      <alignment horizontal="center" vertical="center"/>
      <protection/>
    </xf>
    <xf numFmtId="0" fontId="17" fillId="0" borderId="22" xfId="22" applyFont="1" applyFill="1" applyBorder="1" applyAlignment="1">
      <alignment horizontal="right" vertical="center" wrapText="1"/>
      <protection/>
    </xf>
    <xf numFmtId="0" fontId="17" fillId="0" borderId="20" xfId="22" applyFont="1" applyFill="1" applyBorder="1" applyAlignment="1">
      <alignment horizontal="right" vertical="center" wrapText="1"/>
      <protection/>
    </xf>
    <xf numFmtId="0" fontId="10" fillId="0" borderId="24" xfId="20" applyFont="1" applyBorder="1" applyAlignment="1">
      <alignment horizontal="center" vertical="center" wrapText="1"/>
      <protection/>
    </xf>
    <xf numFmtId="0" fontId="10" fillId="0" borderId="21" xfId="20" applyFont="1" applyBorder="1" applyAlignment="1">
      <alignment horizontal="center" vertical="center" wrapText="1"/>
      <protection/>
    </xf>
    <xf numFmtId="0" fontId="7" fillId="2" borderId="35" xfId="20" applyFont="1" applyFill="1" applyBorder="1" applyAlignment="1">
      <alignment horizontal="center" vertical="center" wrapText="1"/>
      <protection/>
    </xf>
    <xf numFmtId="0" fontId="7" fillId="2" borderId="10" xfId="20" applyFont="1" applyFill="1" applyBorder="1" applyAlignment="1">
      <alignment horizontal="center" vertical="center"/>
      <protection/>
    </xf>
    <xf numFmtId="49" fontId="17" fillId="0" borderId="33" xfId="20" applyNumberFormat="1" applyFont="1" applyBorder="1" applyAlignment="1">
      <alignment horizontal="center" vertical="center" wrapText="1"/>
      <protection/>
    </xf>
    <xf numFmtId="49" fontId="17" fillId="0" borderId="16" xfId="20" applyNumberFormat="1" applyFont="1" applyBorder="1" applyAlignment="1">
      <alignment horizontal="center" vertical="center" wrapText="1"/>
      <protection/>
    </xf>
    <xf numFmtId="0" fontId="10" fillId="0" borderId="33" xfId="20" applyFont="1" applyBorder="1" applyAlignment="1">
      <alignment horizontal="center" vertical="center"/>
      <protection/>
    </xf>
    <xf numFmtId="0" fontId="22" fillId="0" borderId="12" xfId="21" applyFont="1" applyBorder="1" applyAlignment="1">
      <alignment horizontal="center" vertical="center" textRotation="45"/>
      <protection/>
    </xf>
    <xf numFmtId="0" fontId="22" fillId="0" borderId="0" xfId="21" applyFont="1" applyBorder="1" applyAlignment="1">
      <alignment horizontal="center" vertical="center" textRotation="45"/>
      <protection/>
    </xf>
    <xf numFmtId="0" fontId="22" fillId="0" borderId="23" xfId="21" applyFont="1" applyBorder="1" applyAlignment="1">
      <alignment horizontal="center" vertical="center" textRotation="45"/>
      <protection/>
    </xf>
    <xf numFmtId="0" fontId="22" fillId="0" borderId="24" xfId="21" applyFont="1" applyBorder="1" applyAlignment="1">
      <alignment horizontal="center" vertical="center" textRotation="45"/>
      <protection/>
    </xf>
    <xf numFmtId="0" fontId="7" fillId="2" borderId="49" xfId="20" applyFont="1" applyFill="1" applyBorder="1" applyAlignment="1">
      <alignment horizontal="center" vertical="center"/>
      <protection/>
    </xf>
    <xf numFmtId="0" fontId="7" fillId="2" borderId="50" xfId="20" applyFont="1" applyFill="1" applyBorder="1" applyAlignment="1">
      <alignment horizontal="center" vertical="center"/>
      <protection/>
    </xf>
    <xf numFmtId="0" fontId="7" fillId="2" borderId="35" xfId="20" applyFont="1" applyFill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 wrapText="1"/>
      <protection/>
    </xf>
    <xf numFmtId="0" fontId="10" fillId="0" borderId="48" xfId="20" applyFont="1" applyBorder="1" applyAlignment="1">
      <alignment horizontal="center" vertical="center" wrapText="1"/>
      <protection/>
    </xf>
    <xf numFmtId="0" fontId="9" fillId="0" borderId="40" xfId="20" applyFont="1" applyBorder="1" applyAlignment="1">
      <alignment horizontal="center" vertical="center" wrapText="1"/>
      <protection/>
    </xf>
    <xf numFmtId="0" fontId="10" fillId="0" borderId="23" xfId="20" applyFont="1" applyBorder="1" applyAlignment="1">
      <alignment horizontal="center" vertical="center" wrapText="1"/>
      <protection/>
    </xf>
    <xf numFmtId="0" fontId="17" fillId="0" borderId="28" xfId="20" applyFont="1" applyBorder="1" applyAlignment="1">
      <alignment horizontal="right" vertical="center" wrapText="1"/>
      <protection/>
    </xf>
    <xf numFmtId="0" fontId="17" fillId="0" borderId="13" xfId="20" applyFont="1" applyBorder="1" applyAlignment="1">
      <alignment horizontal="right" vertical="center" wrapText="1"/>
      <protection/>
    </xf>
    <xf numFmtId="0" fontId="10" fillId="0" borderId="34" xfId="20" applyFont="1" applyBorder="1" applyAlignment="1">
      <alignment horizontal="center" vertical="center" wrapText="1"/>
      <protection/>
    </xf>
    <xf numFmtId="44" fontId="10" fillId="0" borderId="34" xfId="25" applyFont="1" applyBorder="1" applyAlignment="1">
      <alignment horizontal="center" vertical="center" wrapText="1"/>
    </xf>
    <xf numFmtId="44" fontId="10" fillId="0" borderId="16" xfId="25" applyFont="1" applyBorder="1" applyAlignment="1">
      <alignment horizontal="center" vertical="center" wrapText="1"/>
    </xf>
    <xf numFmtId="0" fontId="10" fillId="0" borderId="23" xfId="20" applyFont="1" applyBorder="1" applyAlignment="1">
      <alignment horizontal="center" vertical="center"/>
      <protection/>
    </xf>
    <xf numFmtId="0" fontId="10" fillId="0" borderId="21" xfId="20" applyFont="1" applyBorder="1" applyAlignment="1">
      <alignment horizontal="center" vertical="center"/>
      <protection/>
    </xf>
    <xf numFmtId="0" fontId="14" fillId="0" borderId="51" xfId="20" applyFont="1" applyBorder="1" applyAlignment="1">
      <alignment horizontal="right" vertical="center"/>
      <protection/>
    </xf>
    <xf numFmtId="0" fontId="14" fillId="0" borderId="41" xfId="20" applyFont="1" applyBorder="1" applyAlignment="1">
      <alignment horizontal="right" vertical="center"/>
      <protection/>
    </xf>
    <xf numFmtId="0" fontId="14" fillId="0" borderId="42" xfId="20" applyFont="1" applyBorder="1" applyAlignment="1">
      <alignment horizontal="right" vertical="center"/>
      <protection/>
    </xf>
    <xf numFmtId="0" fontId="17" fillId="0" borderId="12" xfId="20" applyFont="1" applyBorder="1" applyAlignment="1">
      <alignment horizontal="center" vertical="center" wrapText="1"/>
      <protection/>
    </xf>
    <xf numFmtId="0" fontId="17" fillId="0" borderId="0" xfId="20" applyFont="1" applyBorder="1" applyAlignment="1">
      <alignment horizontal="center" vertical="center" wrapText="1"/>
      <protection/>
    </xf>
    <xf numFmtId="0" fontId="17" fillId="0" borderId="14" xfId="20" applyFont="1" applyBorder="1" applyAlignment="1">
      <alignment horizontal="center" vertical="center" wrapText="1"/>
      <protection/>
    </xf>
    <xf numFmtId="0" fontId="10" fillId="0" borderId="7" xfId="20" applyFont="1" applyBorder="1" applyAlignment="1">
      <alignment horizontal="center" vertical="center" wrapText="1"/>
      <protection/>
    </xf>
    <xf numFmtId="0" fontId="17" fillId="0" borderId="0" xfId="20" applyFont="1" applyBorder="1" applyAlignment="1">
      <alignment horizontal="right" vertical="center" wrapText="1"/>
      <protection/>
    </xf>
    <xf numFmtId="0" fontId="17" fillId="0" borderId="14" xfId="20" applyFont="1" applyBorder="1" applyAlignment="1">
      <alignment horizontal="right" vertical="center" wrapText="1"/>
      <protection/>
    </xf>
    <xf numFmtId="0" fontId="17" fillId="0" borderId="28" xfId="20" applyFont="1" applyBorder="1" applyAlignment="1">
      <alignment horizontal="center" vertical="center" wrapText="1"/>
      <protection/>
    </xf>
    <xf numFmtId="0" fontId="17" fillId="0" borderId="13" xfId="20" applyFont="1" applyBorder="1" applyAlignment="1">
      <alignment horizontal="center" vertical="center" wrapText="1"/>
      <protection/>
    </xf>
    <xf numFmtId="0" fontId="17" fillId="0" borderId="36" xfId="20" applyFont="1" applyBorder="1" applyAlignment="1">
      <alignment horizontal="right" vertical="center" wrapText="1"/>
      <protection/>
    </xf>
    <xf numFmtId="0" fontId="17" fillId="0" borderId="46" xfId="20" applyFont="1" applyBorder="1" applyAlignment="1">
      <alignment horizontal="right" vertical="center" wrapText="1"/>
      <protection/>
    </xf>
    <xf numFmtId="0" fontId="6" fillId="0" borderId="23" xfId="20" applyFont="1" applyBorder="1" applyAlignment="1">
      <alignment horizontal="center"/>
      <protection/>
    </xf>
    <xf numFmtId="0" fontId="6" fillId="0" borderId="21" xfId="20" applyFont="1" applyBorder="1" applyAlignment="1">
      <alignment horizontal="center"/>
      <protection/>
    </xf>
    <xf numFmtId="0" fontId="17" fillId="0" borderId="30" xfId="20" applyFont="1" applyBorder="1" applyAlignment="1">
      <alignment horizontal="right" vertical="center" wrapText="1"/>
      <protection/>
    </xf>
    <xf numFmtId="0" fontId="17" fillId="0" borderId="32" xfId="20" applyFont="1" applyBorder="1" applyAlignment="1">
      <alignment horizontal="right" vertical="center" wrapText="1"/>
      <protection/>
    </xf>
    <xf numFmtId="0" fontId="6" fillId="0" borderId="45" xfId="20" applyFont="1" applyBorder="1" applyAlignment="1">
      <alignment horizontal="center" vertical="center" textRotation="44"/>
      <protection/>
    </xf>
    <xf numFmtId="0" fontId="6" fillId="0" borderId="36" xfId="20" applyFont="1" applyBorder="1" applyAlignment="1">
      <alignment horizontal="center" vertical="center" textRotation="44"/>
      <protection/>
    </xf>
    <xf numFmtId="0" fontId="6" fillId="0" borderId="23" xfId="20" applyFont="1" applyBorder="1" applyAlignment="1">
      <alignment horizontal="center" vertical="center" textRotation="44"/>
      <protection/>
    </xf>
    <xf numFmtId="0" fontId="6" fillId="0" borderId="24" xfId="20" applyFont="1" applyBorder="1" applyAlignment="1">
      <alignment horizontal="center" vertical="center" textRotation="44"/>
      <protection/>
    </xf>
    <xf numFmtId="0" fontId="6" fillId="0" borderId="29" xfId="20" applyFont="1" applyBorder="1" applyAlignment="1">
      <alignment horizontal="center" vertical="center" textRotation="45"/>
      <protection/>
    </xf>
    <xf numFmtId="0" fontId="6" fillId="0" borderId="28" xfId="20" applyFont="1" applyBorder="1" applyAlignment="1">
      <alignment horizontal="center" vertical="center" textRotation="45"/>
      <protection/>
    </xf>
    <xf numFmtId="0" fontId="22" fillId="0" borderId="12" xfId="20" applyFont="1" applyBorder="1" applyAlignment="1">
      <alignment horizontal="center" vertical="center" textRotation="45"/>
      <protection/>
    </xf>
    <xf numFmtId="0" fontId="22" fillId="0" borderId="14" xfId="20" applyFont="1" applyBorder="1" applyAlignment="1">
      <alignment horizontal="center" vertical="center" textRotation="45"/>
      <protection/>
    </xf>
    <xf numFmtId="0" fontId="5" fillId="0" borderId="12" xfId="20" applyFont="1" applyBorder="1" applyAlignment="1">
      <alignment horizontal="center" vertical="center" textRotation="90"/>
      <protection/>
    </xf>
    <xf numFmtId="2" fontId="6" fillId="0" borderId="12" xfId="20" applyNumberFormat="1" applyFont="1" applyBorder="1" applyAlignment="1">
      <alignment horizontal="center" vertical="center" textRotation="45"/>
      <protection/>
    </xf>
    <xf numFmtId="2" fontId="6" fillId="0" borderId="0" xfId="20" applyNumberFormat="1" applyFont="1" applyBorder="1" applyAlignment="1">
      <alignment horizontal="center" vertical="center" textRotation="45"/>
      <protection/>
    </xf>
    <xf numFmtId="2" fontId="6" fillId="0" borderId="23" xfId="20" applyNumberFormat="1" applyFont="1" applyBorder="1" applyAlignment="1">
      <alignment horizontal="center" vertical="center" textRotation="45"/>
      <protection/>
    </xf>
    <xf numFmtId="2" fontId="6" fillId="0" borderId="24" xfId="20" applyNumberFormat="1" applyFont="1" applyBorder="1" applyAlignment="1">
      <alignment horizontal="center" vertical="center" textRotation="45"/>
      <protection/>
    </xf>
    <xf numFmtId="0" fontId="20" fillId="0" borderId="34" xfId="20" applyFont="1" applyBorder="1" applyAlignment="1">
      <alignment horizontal="center" vertical="center"/>
      <protection/>
    </xf>
    <xf numFmtId="0" fontId="20" fillId="0" borderId="16" xfId="20" applyFont="1" applyBorder="1" applyAlignment="1">
      <alignment horizontal="center" vertical="center"/>
      <protection/>
    </xf>
    <xf numFmtId="0" fontId="6" fillId="0" borderId="40" xfId="20" applyFont="1" applyBorder="1" applyAlignment="1">
      <alignment horizontal="center"/>
      <protection/>
    </xf>
    <xf numFmtId="0" fontId="6" fillId="0" borderId="47" xfId="20" applyFont="1" applyBorder="1" applyAlignment="1">
      <alignment horizontal="center"/>
      <protection/>
    </xf>
    <xf numFmtId="0" fontId="20" fillId="0" borderId="12" xfId="20" applyFont="1" applyBorder="1" applyAlignment="1">
      <alignment horizontal="center" textRotation="29"/>
      <protection/>
    </xf>
    <xf numFmtId="0" fontId="20" fillId="0" borderId="0" xfId="20" applyFont="1" applyBorder="1" applyAlignment="1">
      <alignment horizontal="center" textRotation="29"/>
      <protection/>
    </xf>
    <xf numFmtId="0" fontId="20" fillId="0" borderId="23" xfId="20" applyFont="1" applyBorder="1" applyAlignment="1">
      <alignment horizontal="center" textRotation="29"/>
      <protection/>
    </xf>
    <xf numFmtId="0" fontId="20" fillId="0" borderId="24" xfId="20" applyFont="1" applyBorder="1" applyAlignment="1">
      <alignment horizontal="center" textRotation="29"/>
      <protection/>
    </xf>
    <xf numFmtId="0" fontId="6" fillId="0" borderId="14" xfId="20" applyFont="1" applyBorder="1" applyAlignment="1">
      <alignment horizontal="center" vertical="center" textRotation="45"/>
      <protection/>
    </xf>
    <xf numFmtId="0" fontId="6" fillId="0" borderId="21" xfId="20" applyFont="1" applyBorder="1" applyAlignment="1">
      <alignment horizontal="center" vertical="center" textRotation="45"/>
      <protection/>
    </xf>
    <xf numFmtId="0" fontId="6" fillId="0" borderId="45" xfId="20" applyFont="1" applyBorder="1" applyAlignment="1">
      <alignment horizontal="center" vertical="center"/>
      <protection/>
    </xf>
    <xf numFmtId="0" fontId="6" fillId="0" borderId="36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17" fillId="0" borderId="30" xfId="22" applyFont="1" applyFill="1" applyBorder="1" applyAlignment="1">
      <alignment horizontal="right" vertical="center" wrapText="1"/>
      <protection/>
    </xf>
    <xf numFmtId="0" fontId="17" fillId="0" borderId="32" xfId="22" applyFont="1" applyFill="1" applyBorder="1" applyAlignment="1">
      <alignment horizontal="right" vertical="center" wrapText="1"/>
      <protection/>
    </xf>
    <xf numFmtId="0" fontId="6" fillId="0" borderId="12" xfId="20" applyFont="1" applyBorder="1" applyAlignment="1">
      <alignment horizontal="center" vertical="center" textRotation="15"/>
      <protection/>
    </xf>
    <xf numFmtId="0" fontId="6" fillId="0" borderId="0" xfId="20" applyFont="1" applyBorder="1" applyAlignment="1">
      <alignment horizontal="center" vertical="center" textRotation="15"/>
      <protection/>
    </xf>
    <xf numFmtId="0" fontId="21" fillId="0" borderId="12" xfId="20" applyFont="1" applyBorder="1" applyAlignment="1">
      <alignment horizontal="center" vertical="center" textRotation="45"/>
      <protection/>
    </xf>
    <xf numFmtId="0" fontId="21" fillId="0" borderId="0" xfId="20" applyFont="1" applyBorder="1" applyAlignment="1">
      <alignment horizontal="center" vertical="center" textRotation="45"/>
      <protection/>
    </xf>
    <xf numFmtId="0" fontId="21" fillId="0" borderId="23" xfId="20" applyFont="1" applyBorder="1" applyAlignment="1">
      <alignment horizontal="center" vertical="center" textRotation="45"/>
      <protection/>
    </xf>
    <xf numFmtId="0" fontId="21" fillId="0" borderId="24" xfId="20" applyFont="1" applyBorder="1" applyAlignment="1">
      <alignment horizontal="center" vertical="center" textRotation="45"/>
      <protection/>
    </xf>
    <xf numFmtId="0" fontId="6" fillId="0" borderId="12" xfId="20" applyFont="1" applyBorder="1" applyAlignment="1">
      <alignment horizontal="center" vertical="center" textRotation="45"/>
      <protection/>
    </xf>
    <xf numFmtId="0" fontId="6" fillId="0" borderId="14" xfId="20" applyFont="1" applyBorder="1" applyAlignment="1">
      <alignment horizontal="center" vertical="center" textRotation="45"/>
      <protection/>
    </xf>
    <xf numFmtId="0" fontId="17" fillId="0" borderId="30" xfId="20" applyFont="1" applyBorder="1" applyAlignment="1">
      <alignment horizontal="right" vertical="top" wrapText="1"/>
      <protection/>
    </xf>
    <xf numFmtId="0" fontId="17" fillId="0" borderId="32" xfId="20" applyFont="1" applyBorder="1" applyAlignment="1">
      <alignment horizontal="right" vertical="top" wrapText="1"/>
      <protection/>
    </xf>
    <xf numFmtId="0" fontId="17" fillId="0" borderId="36" xfId="22" applyFont="1" applyFill="1" applyBorder="1" applyAlignment="1">
      <alignment horizontal="right" vertical="center" wrapText="1"/>
      <protection/>
    </xf>
    <xf numFmtId="0" fontId="17" fillId="0" borderId="46" xfId="22" applyFont="1" applyFill="1" applyBorder="1" applyAlignment="1">
      <alignment horizontal="right" vertical="center" wrapText="1"/>
      <protection/>
    </xf>
    <xf numFmtId="0" fontId="17" fillId="0" borderId="33" xfId="20" applyFont="1" applyBorder="1" applyAlignment="1">
      <alignment horizontal="right" vertical="center" wrapText="1"/>
      <protection/>
    </xf>
    <xf numFmtId="0" fontId="17" fillId="0" borderId="16" xfId="20" applyFont="1" applyBorder="1" applyAlignment="1">
      <alignment horizontal="right" vertical="center" wrapText="1"/>
      <protection/>
    </xf>
    <xf numFmtId="0" fontId="17" fillId="0" borderId="25" xfId="20" applyFont="1" applyBorder="1" applyAlignment="1">
      <alignment horizontal="right" vertical="top" wrapText="1"/>
      <protection/>
    </xf>
    <xf numFmtId="0" fontId="17" fillId="0" borderId="15" xfId="20" applyFont="1" applyBorder="1" applyAlignment="1">
      <alignment horizontal="right" vertical="top" wrapText="1"/>
      <protection/>
    </xf>
    <xf numFmtId="0" fontId="17" fillId="0" borderId="22" xfId="20" applyFont="1" applyBorder="1" applyAlignment="1">
      <alignment horizontal="right" vertical="top" wrapText="1"/>
      <protection/>
    </xf>
    <xf numFmtId="0" fontId="17" fillId="0" borderId="20" xfId="20" applyFont="1" applyBorder="1" applyAlignment="1">
      <alignment horizontal="right" vertical="top" wrapText="1"/>
      <protection/>
    </xf>
    <xf numFmtId="0" fontId="17" fillId="0" borderId="22" xfId="20" applyFont="1" applyBorder="1" applyAlignment="1">
      <alignment horizontal="right" vertical="center" wrapText="1"/>
      <protection/>
    </xf>
    <xf numFmtId="0" fontId="17" fillId="0" borderId="20" xfId="20" applyFont="1" applyBorder="1" applyAlignment="1">
      <alignment horizontal="right" vertical="center" wrapText="1"/>
      <protection/>
    </xf>
    <xf numFmtId="0" fontId="17" fillId="0" borderId="24" xfId="20" applyFont="1" applyBorder="1" applyAlignment="1">
      <alignment horizontal="center" vertical="center" wrapText="1"/>
      <protection/>
    </xf>
    <xf numFmtId="0" fontId="17" fillId="0" borderId="21" xfId="20" applyFont="1" applyBorder="1" applyAlignment="1">
      <alignment horizontal="center" vertical="center" wrapText="1"/>
      <protection/>
    </xf>
    <xf numFmtId="0" fontId="9" fillId="0" borderId="39" xfId="20" applyFont="1" applyBorder="1" applyAlignment="1">
      <alignment horizontal="center" vertical="center"/>
      <protection/>
    </xf>
    <xf numFmtId="0" fontId="17" fillId="0" borderId="24" xfId="20" applyFont="1" applyBorder="1" applyAlignment="1">
      <alignment horizontal="right" vertical="center" wrapText="1"/>
      <protection/>
    </xf>
    <xf numFmtId="0" fontId="17" fillId="0" borderId="21" xfId="20" applyFont="1" applyBorder="1" applyAlignment="1">
      <alignment horizontal="right" vertical="center" wrapText="1"/>
      <protection/>
    </xf>
    <xf numFmtId="0" fontId="19" fillId="0" borderId="12" xfId="20" applyFont="1" applyBorder="1" applyAlignment="1">
      <alignment horizontal="center" vertical="center" textRotation="15"/>
      <protection/>
    </xf>
    <xf numFmtId="0" fontId="19" fillId="0" borderId="0" xfId="20" applyFont="1" applyBorder="1" applyAlignment="1">
      <alignment horizontal="center" vertical="center" textRotation="15"/>
      <protection/>
    </xf>
    <xf numFmtId="0" fontId="17" fillId="0" borderId="12" xfId="20" applyFont="1" applyBorder="1" applyAlignment="1">
      <alignment horizontal="right" vertical="center" wrapText="1"/>
      <protection/>
    </xf>
    <xf numFmtId="0" fontId="22" fillId="0" borderId="0" xfId="20" applyFont="1" applyBorder="1" applyAlignment="1">
      <alignment horizontal="center" vertical="center" textRotation="45"/>
      <protection/>
    </xf>
    <xf numFmtId="0" fontId="22" fillId="0" borderId="23" xfId="20" applyFont="1" applyBorder="1" applyAlignment="1">
      <alignment horizontal="center" vertical="center" textRotation="45"/>
      <protection/>
    </xf>
    <xf numFmtId="0" fontId="22" fillId="0" borderId="24" xfId="20" applyFont="1" applyBorder="1" applyAlignment="1">
      <alignment horizontal="center" vertical="center" textRotation="45"/>
      <protection/>
    </xf>
    <xf numFmtId="0" fontId="6" fillId="0" borderId="12" xfId="20" applyFont="1" applyBorder="1" applyAlignment="1">
      <alignment horizontal="center" vertical="center" textRotation="30"/>
      <protection/>
    </xf>
    <xf numFmtId="0" fontId="6" fillId="0" borderId="0" xfId="20" applyFont="1" applyBorder="1" applyAlignment="1">
      <alignment horizontal="center" vertical="center" textRotation="30"/>
      <protection/>
    </xf>
    <xf numFmtId="0" fontId="6" fillId="0" borderId="23" xfId="20" applyFont="1" applyBorder="1" applyAlignment="1">
      <alignment horizontal="center" vertical="center" textRotation="30"/>
      <protection/>
    </xf>
    <xf numFmtId="0" fontId="6" fillId="0" borderId="24" xfId="20" applyFont="1" applyBorder="1" applyAlignment="1">
      <alignment horizontal="center" vertical="center" textRotation="30"/>
      <protection/>
    </xf>
  </cellXfs>
  <cellStyles count="13">
    <cellStyle name="Normal" xfId="0"/>
    <cellStyle name="Comma" xfId="15"/>
    <cellStyle name="Comma [0]" xfId="16"/>
    <cellStyle name="Hyperlink" xfId="17"/>
    <cellStyle name="Normalny_Budżet 2008" xfId="18"/>
    <cellStyle name="Normalny_ukł wykonawczy_Projekt załączników2008" xfId="19"/>
    <cellStyle name="Normalny_zarz_układ wykonawczy" xfId="20"/>
    <cellStyle name="Normalny_Zarz60_Zał1_Projekt załączników2007" xfId="21"/>
    <cellStyle name="Normalny_Zarz78_Zał1_Projekt załączników2008" xfId="22"/>
    <cellStyle name="Followed Hyperlink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H286"/>
  <sheetViews>
    <sheetView showGridLines="0" zoomScale="75" zoomScaleNormal="75" workbookViewId="0" topLeftCell="A158">
      <selection activeCell="N224" sqref="N224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6.875" style="2" customWidth="1"/>
    <col min="5" max="5" width="16.00390625" style="2" customWidth="1"/>
    <col min="6" max="7" width="15.25390625" style="2" customWidth="1"/>
    <col min="8" max="8" width="12.125" style="2" bestFit="1" customWidth="1"/>
    <col min="9" max="16384" width="9.125" style="2" customWidth="1"/>
  </cols>
  <sheetData>
    <row r="1" ht="9" customHeight="1"/>
    <row r="2" spans="1:6" ht="17.25" customHeight="1">
      <c r="A2" s="363" t="s">
        <v>238</v>
      </c>
      <c r="B2" s="363"/>
      <c r="C2" s="363"/>
      <c r="D2" s="363"/>
      <c r="E2" s="363"/>
      <c r="F2" s="363"/>
    </row>
    <row r="3" spans="1:6" ht="13.5" customHeight="1" thickBot="1">
      <c r="A3" s="3"/>
      <c r="B3" s="3"/>
      <c r="C3" s="3"/>
      <c r="D3" s="3"/>
      <c r="E3" s="3"/>
      <c r="F3" s="3"/>
    </row>
    <row r="4" spans="1:6" s="4" customFormat="1" ht="22.5" customHeight="1">
      <c r="A4" s="445" t="s">
        <v>15</v>
      </c>
      <c r="B4" s="447" t="s">
        <v>16</v>
      </c>
      <c r="C4" s="447" t="s">
        <v>17</v>
      </c>
      <c r="D4" s="447" t="s">
        <v>18</v>
      </c>
      <c r="E4" s="436" t="s">
        <v>19</v>
      </c>
      <c r="F4" s="436" t="s">
        <v>20</v>
      </c>
    </row>
    <row r="5" spans="1:6" s="4" customFormat="1" ht="15" customHeight="1" thickBot="1">
      <c r="A5" s="446"/>
      <c r="B5" s="437"/>
      <c r="C5" s="437"/>
      <c r="D5" s="437"/>
      <c r="E5" s="437"/>
      <c r="F5" s="437"/>
    </row>
    <row r="6" spans="1:6" s="6" customFormat="1" ht="7.5" customHeight="1" thickBot="1">
      <c r="A6" s="233">
        <v>1</v>
      </c>
      <c r="B6" s="233">
        <v>2</v>
      </c>
      <c r="C6" s="233">
        <v>3</v>
      </c>
      <c r="D6" s="233">
        <v>4</v>
      </c>
      <c r="E6" s="233">
        <v>5</v>
      </c>
      <c r="F6" s="233">
        <v>6</v>
      </c>
    </row>
    <row r="7" spans="1:7" s="9" customFormat="1" ht="23.25" customHeight="1" hidden="1" thickBot="1">
      <c r="A7" s="234" t="s">
        <v>21</v>
      </c>
      <c r="B7" s="355" t="s">
        <v>22</v>
      </c>
      <c r="C7" s="356"/>
      <c r="D7" s="357"/>
      <c r="E7" s="8">
        <f>E17+E31+E27</f>
        <v>0</v>
      </c>
      <c r="F7" s="8">
        <f>F17+F31+F27</f>
        <v>0</v>
      </c>
      <c r="G7" s="55">
        <f>E7-F7</f>
        <v>0</v>
      </c>
    </row>
    <row r="8" spans="1:6" s="14" customFormat="1" ht="23.25" customHeight="1" hidden="1">
      <c r="A8" s="10"/>
      <c r="B8" s="11" t="s">
        <v>23</v>
      </c>
      <c r="C8" s="12"/>
      <c r="D8" s="12" t="s">
        <v>24</v>
      </c>
      <c r="E8" s="13"/>
      <c r="F8" s="13">
        <f>SUM(F9:F16)</f>
        <v>0</v>
      </c>
    </row>
    <row r="9" spans="1:6" s="20" customFormat="1" ht="16.5" customHeight="1" hidden="1">
      <c r="A9" s="15"/>
      <c r="B9" s="16"/>
      <c r="C9" s="17" t="s">
        <v>25</v>
      </c>
      <c r="D9" s="18" t="s">
        <v>26</v>
      </c>
      <c r="E9" s="19"/>
      <c r="F9" s="19"/>
    </row>
    <row r="10" spans="1:6" s="20" customFormat="1" ht="16.5" customHeight="1" hidden="1">
      <c r="A10" s="15"/>
      <c r="B10" s="21"/>
      <c r="C10" s="22" t="s">
        <v>27</v>
      </c>
      <c r="D10" s="23" t="s">
        <v>28</v>
      </c>
      <c r="E10" s="24"/>
      <c r="F10" s="24"/>
    </row>
    <row r="11" spans="1:6" s="20" customFormat="1" ht="16.5" customHeight="1" hidden="1">
      <c r="A11" s="15"/>
      <c r="B11" s="21"/>
      <c r="C11" s="22" t="s">
        <v>29</v>
      </c>
      <c r="D11" s="23" t="s">
        <v>30</v>
      </c>
      <c r="E11" s="24"/>
      <c r="F11" s="24"/>
    </row>
    <row r="12" spans="1:6" s="20" customFormat="1" ht="16.5" customHeight="1" hidden="1">
      <c r="A12" s="15"/>
      <c r="B12" s="21"/>
      <c r="C12" s="22" t="s">
        <v>31</v>
      </c>
      <c r="D12" s="23" t="s">
        <v>32</v>
      </c>
      <c r="E12" s="24"/>
      <c r="F12" s="24"/>
    </row>
    <row r="13" spans="1:6" s="20" customFormat="1" ht="16.5" customHeight="1" hidden="1">
      <c r="A13" s="15"/>
      <c r="B13" s="21"/>
      <c r="C13" s="22" t="s">
        <v>33</v>
      </c>
      <c r="D13" s="23" t="s">
        <v>34</v>
      </c>
      <c r="E13" s="24"/>
      <c r="F13" s="24"/>
    </row>
    <row r="14" spans="1:6" s="20" customFormat="1" ht="16.5" customHeight="1" hidden="1">
      <c r="A14" s="15"/>
      <c r="B14" s="21"/>
      <c r="C14" s="22" t="s">
        <v>35</v>
      </c>
      <c r="D14" s="23" t="s">
        <v>36</v>
      </c>
      <c r="E14" s="24"/>
      <c r="F14" s="24"/>
    </row>
    <row r="15" spans="1:6" s="20" customFormat="1" ht="16.5" customHeight="1" hidden="1">
      <c r="A15" s="15"/>
      <c r="B15" s="21"/>
      <c r="C15" s="22" t="s">
        <v>37</v>
      </c>
      <c r="D15" s="23" t="s">
        <v>38</v>
      </c>
      <c r="E15" s="24"/>
      <c r="F15" s="24"/>
    </row>
    <row r="16" spans="1:6" s="20" customFormat="1" ht="16.5" customHeight="1" hidden="1">
      <c r="A16" s="25"/>
      <c r="B16" s="21"/>
      <c r="C16" s="26" t="s">
        <v>39</v>
      </c>
      <c r="D16" s="23" t="s">
        <v>40</v>
      </c>
      <c r="E16" s="24"/>
      <c r="F16" s="24"/>
    </row>
    <row r="17" spans="1:7" s="14" customFormat="1" ht="28.5" customHeight="1" hidden="1">
      <c r="A17" s="10"/>
      <c r="B17" s="27" t="s">
        <v>41</v>
      </c>
      <c r="C17" s="358" t="s">
        <v>42</v>
      </c>
      <c r="D17" s="359"/>
      <c r="E17" s="29">
        <f>E19+E25+E23+E18</f>
        <v>0</v>
      </c>
      <c r="F17" s="29">
        <f>F19+F25+F23+F18</f>
        <v>0</v>
      </c>
      <c r="G17" s="112">
        <f>E17-F17</f>
        <v>0</v>
      </c>
    </row>
    <row r="18" spans="1:6" s="20" customFormat="1" ht="21.75" customHeight="1" hidden="1">
      <c r="A18" s="183"/>
      <c r="B18" s="44"/>
      <c r="C18" s="96" t="s">
        <v>43</v>
      </c>
      <c r="D18" s="18" t="s">
        <v>44</v>
      </c>
      <c r="E18" s="19"/>
      <c r="F18" s="19"/>
    </row>
    <row r="19" spans="1:6" s="20" customFormat="1" ht="51" hidden="1">
      <c r="A19" s="146"/>
      <c r="B19" s="159"/>
      <c r="C19" s="184" t="s">
        <v>274</v>
      </c>
      <c r="D19" s="186" t="s">
        <v>45</v>
      </c>
      <c r="E19" s="97"/>
      <c r="F19" s="97"/>
    </row>
    <row r="20" spans="1:6" s="20" customFormat="1" ht="38.25" hidden="1">
      <c r="A20" s="146"/>
      <c r="B20" s="159"/>
      <c r="C20" s="247"/>
      <c r="D20" s="246" t="s">
        <v>2</v>
      </c>
      <c r="E20" s="243"/>
      <c r="F20" s="243"/>
    </row>
    <row r="21" spans="1:6" s="20" customFormat="1" ht="37.5" customHeight="1" hidden="1">
      <c r="A21" s="146"/>
      <c r="B21" s="44"/>
      <c r="C21" s="432" t="s">
        <v>4</v>
      </c>
      <c r="D21" s="433"/>
      <c r="E21" s="228"/>
      <c r="F21" s="191"/>
    </row>
    <row r="22" spans="1:6" s="20" customFormat="1" ht="38.25" hidden="1">
      <c r="A22" s="146"/>
      <c r="B22" s="159"/>
      <c r="C22" s="242"/>
      <c r="D22" s="231" t="s">
        <v>3</v>
      </c>
      <c r="E22" s="245"/>
      <c r="F22" s="245"/>
    </row>
    <row r="23" spans="1:6" s="20" customFormat="1" ht="30" customHeight="1" hidden="1">
      <c r="A23" s="146"/>
      <c r="B23" s="159"/>
      <c r="C23" s="184" t="s">
        <v>277</v>
      </c>
      <c r="D23" s="277" t="s">
        <v>249</v>
      </c>
      <c r="E23" s="97"/>
      <c r="F23" s="97"/>
    </row>
    <row r="24" spans="1:6" s="20" customFormat="1" ht="25.5" hidden="1">
      <c r="A24" s="146"/>
      <c r="B24" s="159"/>
      <c r="C24" s="242"/>
      <c r="D24" s="246" t="s">
        <v>0</v>
      </c>
      <c r="E24" s="243"/>
      <c r="F24" s="243"/>
    </row>
    <row r="25" spans="1:6" s="20" customFormat="1" ht="29.25" customHeight="1" hidden="1">
      <c r="A25" s="146"/>
      <c r="B25" s="159"/>
      <c r="C25" s="184" t="s">
        <v>276</v>
      </c>
      <c r="D25" s="277" t="s">
        <v>249</v>
      </c>
      <c r="E25" s="97"/>
      <c r="F25" s="97"/>
    </row>
    <row r="26" spans="1:6" s="20" customFormat="1" ht="25.5" hidden="1">
      <c r="A26" s="146"/>
      <c r="B26" s="159"/>
      <c r="C26" s="242"/>
      <c r="D26" s="231" t="s">
        <v>0</v>
      </c>
      <c r="E26" s="244"/>
      <c r="F26" s="244"/>
    </row>
    <row r="27" spans="1:7" s="14" customFormat="1" ht="23.25" customHeight="1" hidden="1">
      <c r="A27" s="69"/>
      <c r="B27" s="27" t="s">
        <v>54</v>
      </c>
      <c r="C27" s="426" t="s">
        <v>55</v>
      </c>
      <c r="D27" s="427"/>
      <c r="E27" s="29">
        <f>E28</f>
        <v>0</v>
      </c>
      <c r="F27" s="29">
        <f>F28</f>
        <v>0</v>
      </c>
      <c r="G27" s="112">
        <f>E27-F27</f>
        <v>0</v>
      </c>
    </row>
    <row r="28" spans="1:6" s="20" customFormat="1" ht="26.25" customHeight="1" hidden="1">
      <c r="A28" s="146"/>
      <c r="B28" s="44"/>
      <c r="C28" s="184" t="s">
        <v>274</v>
      </c>
      <c r="D28" s="277" t="s">
        <v>249</v>
      </c>
      <c r="E28" s="97"/>
      <c r="F28" s="97">
        <f>F30</f>
        <v>0</v>
      </c>
    </row>
    <row r="29" spans="1:6" s="20" customFormat="1" ht="21" customHeight="1" hidden="1">
      <c r="A29" s="146"/>
      <c r="B29" s="159"/>
      <c r="C29" s="242"/>
      <c r="D29" s="212" t="s">
        <v>5</v>
      </c>
      <c r="E29" s="243"/>
      <c r="F29" s="243"/>
    </row>
    <row r="30" spans="1:6" s="20" customFormat="1" ht="21" customHeight="1" hidden="1" thickBot="1">
      <c r="A30" s="146"/>
      <c r="B30" s="159"/>
      <c r="C30" s="242"/>
      <c r="D30" s="231" t="s">
        <v>6</v>
      </c>
      <c r="E30" s="244"/>
      <c r="F30" s="244"/>
    </row>
    <row r="31" spans="1:6" s="14" customFormat="1" ht="22.5" customHeight="1" hidden="1">
      <c r="A31" s="10"/>
      <c r="B31" s="27" t="s">
        <v>56</v>
      </c>
      <c r="C31" s="28"/>
      <c r="D31" s="28" t="s">
        <v>57</v>
      </c>
      <c r="E31" s="29">
        <f>E32</f>
        <v>0</v>
      </c>
      <c r="F31" s="29">
        <f>F32</f>
        <v>0</v>
      </c>
    </row>
    <row r="32" spans="1:6" s="20" customFormat="1" ht="26.25" hidden="1" thickBot="1">
      <c r="A32" s="15"/>
      <c r="B32" s="16"/>
      <c r="C32" s="297" t="s">
        <v>301</v>
      </c>
      <c r="D32" s="298" t="s">
        <v>302</v>
      </c>
      <c r="E32" s="19"/>
      <c r="F32" s="19"/>
    </row>
    <row r="33" spans="1:6" s="9" customFormat="1" ht="22.5" customHeight="1" hidden="1" thickBot="1">
      <c r="A33" s="234" t="s">
        <v>60</v>
      </c>
      <c r="B33" s="355" t="s">
        <v>61</v>
      </c>
      <c r="C33" s="356"/>
      <c r="D33" s="357"/>
      <c r="E33" s="8">
        <f>E34</f>
        <v>0</v>
      </c>
      <c r="F33" s="149">
        <f>F34</f>
        <v>0</v>
      </c>
    </row>
    <row r="34" spans="1:6" s="14" customFormat="1" ht="22.5" customHeight="1" hidden="1">
      <c r="A34" s="160"/>
      <c r="B34" s="111" t="s">
        <v>62</v>
      </c>
      <c r="C34" s="457" t="s">
        <v>63</v>
      </c>
      <c r="D34" s="458"/>
      <c r="E34" s="54">
        <f>E35</f>
        <v>0</v>
      </c>
      <c r="F34" s="54">
        <f>F35</f>
        <v>0</v>
      </c>
    </row>
    <row r="35" spans="1:6" s="20" customFormat="1" ht="59.25" customHeight="1" hidden="1" thickBot="1">
      <c r="A35" s="229"/>
      <c r="B35" s="252"/>
      <c r="C35" s="96" t="s">
        <v>64</v>
      </c>
      <c r="D35" s="41" t="s">
        <v>65</v>
      </c>
      <c r="E35" s="42"/>
      <c r="F35" s="42"/>
    </row>
    <row r="36" spans="1:6" s="20" customFormat="1" ht="8.25" customHeight="1" hidden="1">
      <c r="A36" s="43"/>
      <c r="B36" s="44"/>
      <c r="C36" s="45"/>
      <c r="D36" s="46"/>
      <c r="E36" s="47"/>
      <c r="F36" s="47"/>
    </row>
    <row r="37" spans="1:6" s="6" customFormat="1" ht="7.5" customHeight="1" hidden="1" thickBot="1">
      <c r="A37" s="62">
        <v>1</v>
      </c>
      <c r="B37" s="62">
        <v>2</v>
      </c>
      <c r="C37" s="62">
        <v>3</v>
      </c>
      <c r="D37" s="62">
        <v>4</v>
      </c>
      <c r="E37" s="62">
        <v>5</v>
      </c>
      <c r="F37" s="62">
        <v>6</v>
      </c>
    </row>
    <row r="38" spans="1:6" s="9" customFormat="1" ht="33.75" customHeight="1" thickBot="1">
      <c r="A38" s="148">
        <v>400</v>
      </c>
      <c r="B38" s="366" t="s">
        <v>66</v>
      </c>
      <c r="C38" s="353"/>
      <c r="D38" s="354"/>
      <c r="E38" s="8">
        <f>E39</f>
        <v>46000</v>
      </c>
      <c r="F38" s="149">
        <f>F39</f>
        <v>0</v>
      </c>
    </row>
    <row r="39" spans="1:6" s="14" customFormat="1" ht="22.5" customHeight="1">
      <c r="A39" s="350"/>
      <c r="B39" s="12">
        <v>40002</v>
      </c>
      <c r="C39" s="457" t="s">
        <v>67</v>
      </c>
      <c r="D39" s="458"/>
      <c r="E39" s="54">
        <f>E40</f>
        <v>46000</v>
      </c>
      <c r="F39" s="54">
        <f>F40</f>
        <v>0</v>
      </c>
    </row>
    <row r="40" spans="1:6" s="20" customFormat="1" ht="19.5" customHeight="1" thickBot="1">
      <c r="A40" s="422" t="s">
        <v>326</v>
      </c>
      <c r="B40" s="423"/>
      <c r="C40" s="36" t="s">
        <v>43</v>
      </c>
      <c r="D40" s="18" t="s">
        <v>44</v>
      </c>
      <c r="E40" s="19">
        <v>46000</v>
      </c>
      <c r="F40" s="19"/>
    </row>
    <row r="41" spans="1:6" s="9" customFormat="1" ht="23.25" customHeight="1" hidden="1" thickBot="1">
      <c r="A41" s="214">
        <v>600</v>
      </c>
      <c r="B41" s="355" t="s">
        <v>72</v>
      </c>
      <c r="C41" s="356"/>
      <c r="D41" s="357"/>
      <c r="E41" s="8">
        <f>E44</f>
        <v>0</v>
      </c>
      <c r="F41" s="149">
        <f>F44+F42</f>
        <v>0</v>
      </c>
    </row>
    <row r="42" spans="1:6" s="14" customFormat="1" ht="17.25" customHeight="1" hidden="1">
      <c r="A42" s="51"/>
      <c r="B42" s="53">
        <v>60014</v>
      </c>
      <c r="C42" s="53"/>
      <c r="D42" s="53" t="s">
        <v>73</v>
      </c>
      <c r="E42" s="54">
        <f>E43</f>
        <v>0</v>
      </c>
      <c r="F42" s="54">
        <f>F43</f>
        <v>0</v>
      </c>
    </row>
    <row r="43" spans="1:6" s="20" customFormat="1" ht="26.25" customHeight="1" hidden="1">
      <c r="A43" s="156"/>
      <c r="B43" s="16"/>
      <c r="C43" s="36" t="s">
        <v>74</v>
      </c>
      <c r="D43" s="37" t="s">
        <v>75</v>
      </c>
      <c r="E43" s="19"/>
      <c r="F43" s="19"/>
    </row>
    <row r="44" spans="1:6" s="14" customFormat="1" ht="23.25" customHeight="1" hidden="1">
      <c r="A44" s="157"/>
      <c r="B44" s="28">
        <v>60016</v>
      </c>
      <c r="C44" s="440" t="s">
        <v>76</v>
      </c>
      <c r="D44" s="427"/>
      <c r="E44" s="29">
        <f>E45</f>
        <v>0</v>
      </c>
      <c r="F44" s="29">
        <f>F45</f>
        <v>0</v>
      </c>
    </row>
    <row r="45" spans="1:6" s="20" customFormat="1" ht="38.25" hidden="1">
      <c r="A45" s="157"/>
      <c r="B45" s="44"/>
      <c r="C45" s="96" t="s">
        <v>77</v>
      </c>
      <c r="D45" s="186" t="s">
        <v>78</v>
      </c>
      <c r="E45" s="97"/>
      <c r="F45" s="97"/>
    </row>
    <row r="46" spans="1:6" s="20" customFormat="1" ht="18" customHeight="1" hidden="1">
      <c r="A46" s="251"/>
      <c r="B46" s="252"/>
      <c r="C46" s="253"/>
      <c r="D46" s="428" t="s">
        <v>278</v>
      </c>
      <c r="E46" s="429"/>
      <c r="F46" s="254"/>
    </row>
    <row r="47" spans="1:6" s="20" customFormat="1" ht="19.5" customHeight="1" hidden="1">
      <c r="A47" s="146"/>
      <c r="B47" s="44"/>
      <c r="C47" s="152" t="s">
        <v>29</v>
      </c>
      <c r="D47" s="18" t="s">
        <v>30</v>
      </c>
      <c r="E47" s="19"/>
      <c r="F47" s="19"/>
    </row>
    <row r="48" spans="1:6" s="20" customFormat="1" ht="19.5" customHeight="1" hidden="1">
      <c r="A48" s="146"/>
      <c r="B48" s="44"/>
      <c r="C48" s="153" t="s">
        <v>33</v>
      </c>
      <c r="D48" s="23" t="s">
        <v>34</v>
      </c>
      <c r="E48" s="24"/>
      <c r="F48" s="24"/>
    </row>
    <row r="49" spans="1:6" s="20" customFormat="1" ht="19.5" customHeight="1" hidden="1">
      <c r="A49" s="146"/>
      <c r="B49" s="44"/>
      <c r="C49" s="153" t="s">
        <v>35</v>
      </c>
      <c r="D49" s="23" t="s">
        <v>36</v>
      </c>
      <c r="E49" s="24"/>
      <c r="F49" s="24"/>
    </row>
    <row r="50" spans="1:6" s="20" customFormat="1" ht="19.5" customHeight="1" hidden="1">
      <c r="A50" s="146"/>
      <c r="B50" s="44"/>
      <c r="C50" s="153" t="s">
        <v>79</v>
      </c>
      <c r="D50" s="23" t="s">
        <v>80</v>
      </c>
      <c r="E50" s="24"/>
      <c r="F50" s="24"/>
    </row>
    <row r="51" spans="1:6" s="20" customFormat="1" ht="19.5" customHeight="1" hidden="1">
      <c r="A51" s="146"/>
      <c r="B51" s="44"/>
      <c r="C51" s="153" t="s">
        <v>37</v>
      </c>
      <c r="D51" s="23" t="s">
        <v>38</v>
      </c>
      <c r="E51" s="24"/>
      <c r="F51" s="24"/>
    </row>
    <row r="52" spans="1:6" s="20" customFormat="1" ht="19.5" customHeight="1" hidden="1" thickBot="1">
      <c r="A52" s="146"/>
      <c r="B52" s="44"/>
      <c r="C52" s="154" t="s">
        <v>47</v>
      </c>
      <c r="D52" s="23" t="s">
        <v>48</v>
      </c>
      <c r="E52" s="24"/>
      <c r="F52" s="24"/>
    </row>
    <row r="53" spans="1:7" s="9" customFormat="1" ht="22.5" customHeight="1" thickBot="1">
      <c r="A53" s="214">
        <v>700</v>
      </c>
      <c r="B53" s="355" t="s">
        <v>81</v>
      </c>
      <c r="C53" s="356"/>
      <c r="D53" s="357"/>
      <c r="E53" s="149">
        <f>E54</f>
        <v>0</v>
      </c>
      <c r="F53" s="149">
        <f>F54</f>
        <v>945054</v>
      </c>
      <c r="G53" s="55"/>
    </row>
    <row r="54" spans="1:6" s="14" customFormat="1" ht="22.5" customHeight="1">
      <c r="A54" s="139"/>
      <c r="B54" s="53">
        <v>70005</v>
      </c>
      <c r="C54" s="430" t="s">
        <v>82</v>
      </c>
      <c r="D54" s="431"/>
      <c r="E54" s="54">
        <f>SUM(E55:E60)</f>
        <v>0</v>
      </c>
      <c r="F54" s="54">
        <f>SUM(F55:F60)</f>
        <v>945054</v>
      </c>
    </row>
    <row r="55" spans="1:6" s="20" customFormat="1" ht="25.5" hidden="1">
      <c r="A55" s="146"/>
      <c r="B55" s="44"/>
      <c r="C55" s="292" t="s">
        <v>83</v>
      </c>
      <c r="D55" s="57" t="s">
        <v>84</v>
      </c>
      <c r="E55" s="35"/>
      <c r="F55" s="35"/>
    </row>
    <row r="56" spans="1:6" s="20" customFormat="1" ht="19.5" customHeight="1" hidden="1">
      <c r="A56" s="146"/>
      <c r="B56" s="44"/>
      <c r="C56" s="17" t="s">
        <v>85</v>
      </c>
      <c r="D56" s="59" t="s">
        <v>86</v>
      </c>
      <c r="E56" s="35"/>
      <c r="F56" s="35"/>
    </row>
    <row r="57" spans="1:6" s="20" customFormat="1" ht="63.75" hidden="1">
      <c r="A57" s="146"/>
      <c r="B57" s="44"/>
      <c r="C57" s="22" t="s">
        <v>64</v>
      </c>
      <c r="D57" s="34" t="s">
        <v>65</v>
      </c>
      <c r="E57" s="32"/>
      <c r="F57" s="24"/>
    </row>
    <row r="58" spans="1:6" s="20" customFormat="1" ht="26.25" thickBot="1">
      <c r="A58" s="414" t="s">
        <v>327</v>
      </c>
      <c r="B58" s="415"/>
      <c r="C58" s="297" t="s">
        <v>301</v>
      </c>
      <c r="D58" s="298" t="s">
        <v>302</v>
      </c>
      <c r="E58" s="32"/>
      <c r="F58" s="24">
        <f>775554+1500+36000+132000</f>
        <v>945054</v>
      </c>
    </row>
    <row r="59" spans="1:6" s="20" customFormat="1" ht="19.5" customHeight="1" hidden="1">
      <c r="A59" s="146"/>
      <c r="B59" s="44"/>
      <c r="C59" s="22" t="s">
        <v>87</v>
      </c>
      <c r="D59" s="23" t="s">
        <v>88</v>
      </c>
      <c r="E59" s="32"/>
      <c r="F59" s="24"/>
    </row>
    <row r="60" spans="1:6" s="20" customFormat="1" ht="39" hidden="1" thickBot="1">
      <c r="A60" s="146"/>
      <c r="B60" s="44"/>
      <c r="C60" s="30">
        <v>6298</v>
      </c>
      <c r="D60" s="31" t="s">
        <v>46</v>
      </c>
      <c r="E60" s="24"/>
      <c r="F60" s="24"/>
    </row>
    <row r="61" spans="1:6" s="9" customFormat="1" ht="26.25" customHeight="1" thickBot="1">
      <c r="A61" s="214">
        <v>750</v>
      </c>
      <c r="B61" s="355" t="s">
        <v>95</v>
      </c>
      <c r="C61" s="356"/>
      <c r="D61" s="357"/>
      <c r="E61" s="8">
        <f>E62+E65</f>
        <v>4640</v>
      </c>
      <c r="F61" s="149">
        <f>F62+F65</f>
        <v>0</v>
      </c>
    </row>
    <row r="62" spans="1:6" s="14" customFormat="1" ht="18.75" customHeight="1" hidden="1">
      <c r="A62" s="139"/>
      <c r="B62" s="53">
        <v>75011</v>
      </c>
      <c r="C62" s="457" t="s">
        <v>96</v>
      </c>
      <c r="D62" s="458"/>
      <c r="E62" s="54">
        <f>E63+E64</f>
        <v>0</v>
      </c>
      <c r="F62" s="54">
        <f>F63+F64</f>
        <v>0</v>
      </c>
    </row>
    <row r="63" spans="1:6" s="20" customFormat="1" ht="51" hidden="1">
      <c r="A63" s="146"/>
      <c r="B63" s="159"/>
      <c r="C63" s="96" t="s">
        <v>97</v>
      </c>
      <c r="D63" s="37" t="s">
        <v>98</v>
      </c>
      <c r="E63" s="19"/>
      <c r="F63" s="19"/>
    </row>
    <row r="64" spans="1:6" s="20" customFormat="1" ht="38.25" hidden="1">
      <c r="A64" s="146"/>
      <c r="B64" s="159"/>
      <c r="C64" s="96" t="s">
        <v>99</v>
      </c>
      <c r="D64" s="186" t="s">
        <v>100</v>
      </c>
      <c r="E64" s="97"/>
      <c r="F64" s="97"/>
    </row>
    <row r="65" spans="1:6" s="14" customFormat="1" ht="22.5" customHeight="1">
      <c r="A65" s="139"/>
      <c r="B65" s="28">
        <v>75023</v>
      </c>
      <c r="C65" s="426" t="s">
        <v>108</v>
      </c>
      <c r="D65" s="427"/>
      <c r="E65" s="29">
        <f>E66+E67</f>
        <v>4640</v>
      </c>
      <c r="F65" s="29">
        <f>F67</f>
        <v>0</v>
      </c>
    </row>
    <row r="66" spans="1:6" s="20" customFormat="1" ht="22.5" customHeight="1">
      <c r="A66" s="386" t="s">
        <v>326</v>
      </c>
      <c r="B66" s="387"/>
      <c r="C66" s="275" t="s">
        <v>87</v>
      </c>
      <c r="D66" s="276" t="s">
        <v>88</v>
      </c>
      <c r="E66" s="42">
        <v>3000</v>
      </c>
      <c r="F66" s="42"/>
    </row>
    <row r="67" spans="1:6" s="20" customFormat="1" ht="24" customHeight="1" thickBot="1">
      <c r="A67" s="386"/>
      <c r="B67" s="387"/>
      <c r="C67" s="184" t="s">
        <v>43</v>
      </c>
      <c r="D67" s="18" t="s">
        <v>44</v>
      </c>
      <c r="E67" s="97">
        <v>1640</v>
      </c>
      <c r="F67" s="97"/>
    </row>
    <row r="68" spans="1:6" s="20" customFormat="1" ht="39" hidden="1" thickBot="1">
      <c r="A68" s="146"/>
      <c r="B68" s="159"/>
      <c r="C68" s="65">
        <v>6298</v>
      </c>
      <c r="D68" s="37" t="s">
        <v>46</v>
      </c>
      <c r="E68" s="35"/>
      <c r="F68" s="19"/>
    </row>
    <row r="69" spans="1:6" s="9" customFormat="1" ht="60.75" hidden="1" thickBot="1">
      <c r="A69" s="7">
        <v>751</v>
      </c>
      <c r="B69" s="52"/>
      <c r="C69" s="7"/>
      <c r="D69" s="70" t="s">
        <v>131</v>
      </c>
      <c r="E69" s="8">
        <f>E70+E75</f>
        <v>0</v>
      </c>
      <c r="F69" s="8">
        <f>F70+F75</f>
        <v>0</v>
      </c>
    </row>
    <row r="70" spans="1:6" s="14" customFormat="1" ht="28.5" hidden="1">
      <c r="A70" s="56"/>
      <c r="B70" s="12">
        <v>75101</v>
      </c>
      <c r="C70" s="12"/>
      <c r="D70" s="71" t="s">
        <v>132</v>
      </c>
      <c r="E70" s="13">
        <f>E71</f>
        <v>0</v>
      </c>
      <c r="F70" s="13">
        <f>SUM(F72:F74)</f>
        <v>0</v>
      </c>
    </row>
    <row r="71" spans="1:6" s="20" customFormat="1" ht="51" hidden="1">
      <c r="A71" s="25"/>
      <c r="B71" s="63"/>
      <c r="C71" s="17" t="s">
        <v>97</v>
      </c>
      <c r="D71" s="57" t="s">
        <v>98</v>
      </c>
      <c r="E71" s="35"/>
      <c r="F71" s="19"/>
    </row>
    <row r="72" spans="1:6" s="20" customFormat="1" ht="17.25" customHeight="1" hidden="1">
      <c r="A72" s="15"/>
      <c r="B72" s="21"/>
      <c r="C72" s="22" t="s">
        <v>29</v>
      </c>
      <c r="D72" s="23" t="s">
        <v>30</v>
      </c>
      <c r="E72" s="24"/>
      <c r="F72" s="24"/>
    </row>
    <row r="73" spans="1:6" s="20" customFormat="1" ht="17.25" customHeight="1" hidden="1">
      <c r="A73" s="15"/>
      <c r="B73" s="21"/>
      <c r="C73" s="22" t="s">
        <v>31</v>
      </c>
      <c r="D73" s="23" t="s">
        <v>32</v>
      </c>
      <c r="E73" s="24"/>
      <c r="F73" s="24"/>
    </row>
    <row r="74" spans="1:6" s="20" customFormat="1" ht="17.25" customHeight="1" hidden="1">
      <c r="A74" s="15"/>
      <c r="B74" s="21"/>
      <c r="C74" s="26" t="s">
        <v>33</v>
      </c>
      <c r="D74" s="23" t="s">
        <v>34</v>
      </c>
      <c r="E74" s="24"/>
      <c r="F74" s="24"/>
    </row>
    <row r="75" spans="1:6" s="14" customFormat="1" ht="54" customHeight="1" hidden="1">
      <c r="A75" s="64"/>
      <c r="B75" s="28">
        <v>75109</v>
      </c>
      <c r="C75" s="28"/>
      <c r="D75" s="72" t="s">
        <v>133</v>
      </c>
      <c r="E75" s="29">
        <f>E76</f>
        <v>0</v>
      </c>
      <c r="F75" s="29">
        <f>SUM(F77:F83)</f>
        <v>0</v>
      </c>
    </row>
    <row r="76" spans="1:6" s="20" customFormat="1" ht="51" hidden="1">
      <c r="A76" s="15"/>
      <c r="B76" s="65"/>
      <c r="C76" s="36" t="s">
        <v>97</v>
      </c>
      <c r="D76" s="37" t="s">
        <v>98</v>
      </c>
      <c r="E76" s="35"/>
      <c r="F76" s="19"/>
    </row>
    <row r="77" spans="1:6" s="20" customFormat="1" ht="17.25" customHeight="1" hidden="1">
      <c r="A77" s="15"/>
      <c r="B77" s="21"/>
      <c r="C77" s="22" t="s">
        <v>102</v>
      </c>
      <c r="D77" s="23" t="s">
        <v>103</v>
      </c>
      <c r="E77" s="24"/>
      <c r="F77" s="24"/>
    </row>
    <row r="78" spans="1:6" s="20" customFormat="1" ht="17.25" customHeight="1" hidden="1">
      <c r="A78" s="15"/>
      <c r="B78" s="21"/>
      <c r="C78" s="22" t="s">
        <v>29</v>
      </c>
      <c r="D78" s="23" t="s">
        <v>30</v>
      </c>
      <c r="E78" s="24"/>
      <c r="F78" s="24"/>
    </row>
    <row r="79" spans="1:6" s="20" customFormat="1" ht="17.25" customHeight="1" hidden="1">
      <c r="A79" s="15"/>
      <c r="B79" s="21"/>
      <c r="C79" s="22" t="s">
        <v>31</v>
      </c>
      <c r="D79" s="23" t="s">
        <v>32</v>
      </c>
      <c r="E79" s="24"/>
      <c r="F79" s="24"/>
    </row>
    <row r="80" spans="1:6" s="20" customFormat="1" ht="17.25" customHeight="1" hidden="1">
      <c r="A80" s="15"/>
      <c r="B80" s="21"/>
      <c r="C80" s="22" t="s">
        <v>33</v>
      </c>
      <c r="D80" s="23" t="s">
        <v>34</v>
      </c>
      <c r="E80" s="24"/>
      <c r="F80" s="24"/>
    </row>
    <row r="81" spans="1:6" s="20" customFormat="1" ht="17.25" customHeight="1" hidden="1">
      <c r="A81" s="15"/>
      <c r="B81" s="21"/>
      <c r="C81" s="22" t="s">
        <v>35</v>
      </c>
      <c r="D81" s="23" t="s">
        <v>36</v>
      </c>
      <c r="E81" s="24"/>
      <c r="F81" s="24"/>
    </row>
    <row r="82" spans="1:6" s="20" customFormat="1" ht="17.25" customHeight="1" hidden="1">
      <c r="A82" s="15"/>
      <c r="B82" s="21"/>
      <c r="C82" s="22" t="s">
        <v>70</v>
      </c>
      <c r="D82" s="23" t="s">
        <v>71</v>
      </c>
      <c r="E82" s="24"/>
      <c r="F82" s="24"/>
    </row>
    <row r="83" spans="1:6" s="20" customFormat="1" ht="17.25" customHeight="1" hidden="1" thickBot="1">
      <c r="A83" s="15"/>
      <c r="B83" s="21"/>
      <c r="C83" s="26" t="s">
        <v>37</v>
      </c>
      <c r="D83" s="23" t="s">
        <v>38</v>
      </c>
      <c r="E83" s="24"/>
      <c r="F83" s="24"/>
    </row>
    <row r="84" spans="1:6" s="9" customFormat="1" ht="23.25" customHeight="1" hidden="1" thickBot="1">
      <c r="A84" s="73">
        <v>752</v>
      </c>
      <c r="B84" s="52"/>
      <c r="C84" s="7"/>
      <c r="D84" s="70" t="s">
        <v>134</v>
      </c>
      <c r="E84" s="8">
        <f>E85</f>
        <v>0</v>
      </c>
      <c r="F84" s="8">
        <f>F85</f>
        <v>0</v>
      </c>
    </row>
    <row r="85" spans="1:6" s="14" customFormat="1" ht="23.25" customHeight="1" hidden="1">
      <c r="A85" s="51"/>
      <c r="B85" s="74">
        <v>75212</v>
      </c>
      <c r="C85" s="74"/>
      <c r="D85" s="75" t="s">
        <v>135</v>
      </c>
      <c r="E85" s="76">
        <f>SUM(E86:E90)-E88</f>
        <v>0</v>
      </c>
      <c r="F85" s="76">
        <f>SUM(F86:F90)-F88</f>
        <v>0</v>
      </c>
    </row>
    <row r="86" spans="1:6" s="20" customFormat="1" ht="51" hidden="1">
      <c r="A86" s="39"/>
      <c r="B86" s="77"/>
      <c r="C86" s="66" t="s">
        <v>97</v>
      </c>
      <c r="D86" s="78" t="s">
        <v>98</v>
      </c>
      <c r="E86" s="68"/>
      <c r="F86" s="68"/>
    </row>
    <row r="87" spans="1:6" s="20" customFormat="1" ht="12.75" customHeight="1" hidden="1">
      <c r="A87" s="43"/>
      <c r="B87" s="44"/>
      <c r="C87" s="45"/>
      <c r="D87" s="46"/>
      <c r="E87" s="47"/>
      <c r="F87" s="47"/>
    </row>
    <row r="88" spans="1:6" s="6" customFormat="1" ht="7.5" customHeight="1" hidden="1">
      <c r="A88" s="48">
        <v>1</v>
      </c>
      <c r="B88" s="48">
        <v>2</v>
      </c>
      <c r="C88" s="48">
        <v>3</v>
      </c>
      <c r="D88" s="48">
        <v>4</v>
      </c>
      <c r="E88" s="48">
        <v>5</v>
      </c>
      <c r="F88" s="48">
        <v>6</v>
      </c>
    </row>
    <row r="89" spans="1:6" s="20" customFormat="1" ht="38.25" hidden="1">
      <c r="A89" s="79"/>
      <c r="B89" s="80"/>
      <c r="C89" s="40" t="s">
        <v>77</v>
      </c>
      <c r="D89" s="41" t="s">
        <v>78</v>
      </c>
      <c r="E89" s="42"/>
      <c r="F89" s="42"/>
    </row>
    <row r="90" spans="1:6" s="20" customFormat="1" ht="16.5" customHeight="1" hidden="1" thickBot="1">
      <c r="A90" s="69"/>
      <c r="B90" s="81"/>
      <c r="C90" s="36" t="s">
        <v>37</v>
      </c>
      <c r="D90" s="37" t="s">
        <v>38</v>
      </c>
      <c r="E90" s="19"/>
      <c r="F90" s="19"/>
    </row>
    <row r="91" spans="1:6" s="9" customFormat="1" ht="33" customHeight="1" thickBot="1">
      <c r="A91" s="73">
        <v>754</v>
      </c>
      <c r="B91" s="366" t="s">
        <v>136</v>
      </c>
      <c r="C91" s="353"/>
      <c r="D91" s="354"/>
      <c r="E91" s="8">
        <f>E94</f>
        <v>11482</v>
      </c>
      <c r="F91" s="8">
        <f>F97+F92+F94+F103</f>
        <v>11500</v>
      </c>
    </row>
    <row r="92" spans="1:6" s="14" customFormat="1" ht="21" customHeight="1" hidden="1">
      <c r="A92" s="51"/>
      <c r="B92" s="12">
        <v>75403</v>
      </c>
      <c r="C92" s="12"/>
      <c r="D92" s="71" t="s">
        <v>137</v>
      </c>
      <c r="E92" s="13">
        <f>E93</f>
        <v>0</v>
      </c>
      <c r="F92" s="13">
        <f>F93</f>
        <v>0</v>
      </c>
    </row>
    <row r="93" spans="1:6" s="20" customFormat="1" ht="21.75" customHeight="1" hidden="1">
      <c r="A93" s="25"/>
      <c r="B93" s="65"/>
      <c r="C93" s="36" t="s">
        <v>35</v>
      </c>
      <c r="D93" s="37" t="s">
        <v>36</v>
      </c>
      <c r="E93" s="19"/>
      <c r="F93" s="19"/>
    </row>
    <row r="94" spans="1:6" s="14" customFormat="1" ht="24" customHeight="1">
      <c r="A94" s="56"/>
      <c r="B94" s="28">
        <v>75412</v>
      </c>
      <c r="C94" s="454" t="s">
        <v>138</v>
      </c>
      <c r="D94" s="365"/>
      <c r="E94" s="29">
        <f>E96</f>
        <v>11482</v>
      </c>
      <c r="F94" s="29">
        <f>F95</f>
        <v>11500</v>
      </c>
    </row>
    <row r="95" spans="1:6" s="20" customFormat="1" ht="38.25">
      <c r="A95" s="441" t="s">
        <v>330</v>
      </c>
      <c r="B95" s="442"/>
      <c r="C95" s="96" t="s">
        <v>77</v>
      </c>
      <c r="D95" s="186" t="s">
        <v>78</v>
      </c>
      <c r="E95" s="97"/>
      <c r="F95" s="97">
        <v>11500</v>
      </c>
    </row>
    <row r="96" spans="1:6" s="20" customFormat="1" ht="38.25" customHeight="1">
      <c r="A96" s="441"/>
      <c r="B96" s="442"/>
      <c r="C96" s="267">
        <v>6300</v>
      </c>
      <c r="D96" s="268" t="s">
        <v>289</v>
      </c>
      <c r="E96" s="266">
        <v>11482</v>
      </c>
      <c r="F96" s="266"/>
    </row>
    <row r="97" spans="1:6" s="14" customFormat="1" ht="21" customHeight="1" hidden="1">
      <c r="A97" s="441"/>
      <c r="B97" s="442"/>
      <c r="C97" s="28"/>
      <c r="D97" s="82" t="s">
        <v>139</v>
      </c>
      <c r="E97" s="29">
        <f>E98</f>
        <v>0</v>
      </c>
      <c r="F97" s="29">
        <f>SUM(F99:F102)</f>
        <v>0</v>
      </c>
    </row>
    <row r="98" spans="1:6" s="20" customFormat="1" ht="51" customHeight="1" hidden="1">
      <c r="A98" s="441"/>
      <c r="B98" s="442"/>
      <c r="C98" s="17" t="s">
        <v>97</v>
      </c>
      <c r="D98" s="57" t="s">
        <v>98</v>
      </c>
      <c r="E98" s="35"/>
      <c r="F98" s="19"/>
    </row>
    <row r="99" spans="1:6" s="20" customFormat="1" ht="19.5" customHeight="1" hidden="1">
      <c r="A99" s="441"/>
      <c r="B99" s="442"/>
      <c r="C99" s="22" t="s">
        <v>35</v>
      </c>
      <c r="D99" s="34" t="s">
        <v>36</v>
      </c>
      <c r="E99" s="32"/>
      <c r="F99" s="24"/>
    </row>
    <row r="100" spans="1:6" s="20" customFormat="1" ht="19.5" customHeight="1" hidden="1">
      <c r="A100" s="441"/>
      <c r="B100" s="442"/>
      <c r="C100" s="22" t="s">
        <v>37</v>
      </c>
      <c r="D100" s="34" t="s">
        <v>38</v>
      </c>
      <c r="E100" s="32"/>
      <c r="F100" s="24"/>
    </row>
    <row r="101" spans="1:6" s="20" customFormat="1" ht="25.5" customHeight="1" hidden="1">
      <c r="A101" s="441"/>
      <c r="B101" s="442"/>
      <c r="C101" s="22" t="s">
        <v>121</v>
      </c>
      <c r="D101" s="34" t="s">
        <v>122</v>
      </c>
      <c r="E101" s="32"/>
      <c r="F101" s="24"/>
    </row>
    <row r="102" spans="1:6" s="20" customFormat="1" ht="25.5" customHeight="1" hidden="1">
      <c r="A102" s="441"/>
      <c r="B102" s="442"/>
      <c r="C102" s="26" t="s">
        <v>123</v>
      </c>
      <c r="D102" s="31" t="s">
        <v>124</v>
      </c>
      <c r="E102" s="24"/>
      <c r="F102" s="24"/>
    </row>
    <row r="103" spans="1:6" s="14" customFormat="1" ht="21" customHeight="1" hidden="1">
      <c r="A103" s="441"/>
      <c r="B103" s="442"/>
      <c r="C103" s="28"/>
      <c r="D103" s="82" t="s">
        <v>57</v>
      </c>
      <c r="E103" s="29">
        <f>E104</f>
        <v>0</v>
      </c>
      <c r="F103" s="29">
        <f>F104</f>
        <v>0</v>
      </c>
    </row>
    <row r="104" spans="1:6" s="20" customFormat="1" ht="19.5" customHeight="1" hidden="1">
      <c r="A104" s="441"/>
      <c r="B104" s="442"/>
      <c r="C104" s="36" t="s">
        <v>35</v>
      </c>
      <c r="D104" s="37" t="s">
        <v>36</v>
      </c>
      <c r="E104" s="19"/>
      <c r="F104" s="19"/>
    </row>
    <row r="105" spans="1:6" s="20" customFormat="1" ht="26.25" customHeight="1" hidden="1">
      <c r="A105" s="441"/>
      <c r="B105" s="442"/>
      <c r="C105" s="274"/>
      <c r="D105" s="230" t="s">
        <v>283</v>
      </c>
      <c r="E105" s="262"/>
      <c r="F105" s="262"/>
    </row>
    <row r="106" spans="1:6" s="20" customFormat="1" ht="17.25" customHeight="1" thickBot="1">
      <c r="A106" s="443"/>
      <c r="B106" s="444"/>
      <c r="C106" s="438" t="s">
        <v>317</v>
      </c>
      <c r="D106" s="438"/>
      <c r="E106" s="438"/>
      <c r="F106" s="439"/>
    </row>
    <row r="107" spans="1:6" s="6" customFormat="1" ht="7.5" customHeight="1" hidden="1" thickBot="1">
      <c r="A107" s="62">
        <v>1</v>
      </c>
      <c r="B107" s="62">
        <v>2</v>
      </c>
      <c r="C107" s="62">
        <v>3</v>
      </c>
      <c r="D107" s="62">
        <v>4</v>
      </c>
      <c r="E107" s="62">
        <v>5</v>
      </c>
      <c r="F107" s="62">
        <v>6</v>
      </c>
    </row>
    <row r="108" spans="1:6" s="9" customFormat="1" ht="63" customHeight="1" thickBot="1">
      <c r="A108" s="7">
        <v>756</v>
      </c>
      <c r="B108" s="366" t="s">
        <v>140</v>
      </c>
      <c r="C108" s="353"/>
      <c r="D108" s="354"/>
      <c r="E108" s="173">
        <f>E109+E111+E119+E133+E136</f>
        <v>191693.7</v>
      </c>
      <c r="F108" s="8">
        <f>F109+F111+F119+F133+F136+F139</f>
        <v>10000</v>
      </c>
    </row>
    <row r="109" spans="1:6" s="14" customFormat="1" ht="25.5" customHeight="1" hidden="1">
      <c r="A109" s="51"/>
      <c r="B109" s="53">
        <v>75601</v>
      </c>
      <c r="C109" s="448" t="s">
        <v>141</v>
      </c>
      <c r="D109" s="449"/>
      <c r="E109" s="54">
        <f>E110</f>
        <v>0</v>
      </c>
      <c r="F109" s="54">
        <f>F110</f>
        <v>0</v>
      </c>
    </row>
    <row r="110" spans="1:6" s="20" customFormat="1" ht="25.5" hidden="1">
      <c r="A110" s="15"/>
      <c r="B110" s="65"/>
      <c r="C110" s="36" t="s">
        <v>142</v>
      </c>
      <c r="D110" s="37" t="s">
        <v>143</v>
      </c>
      <c r="E110" s="19"/>
      <c r="F110" s="19"/>
    </row>
    <row r="111" spans="1:6" s="14" customFormat="1" ht="58.5" customHeight="1">
      <c r="A111" s="64"/>
      <c r="B111" s="28">
        <v>75615</v>
      </c>
      <c r="C111" s="454" t="s">
        <v>144</v>
      </c>
      <c r="D111" s="365"/>
      <c r="E111" s="29">
        <f>SUM(E112:E118)</f>
        <v>10000</v>
      </c>
      <c r="F111" s="29">
        <f>SUM(F112:F118)</f>
        <v>10000</v>
      </c>
    </row>
    <row r="112" spans="1:6" s="20" customFormat="1" ht="20.25" customHeight="1" hidden="1">
      <c r="A112" s="146"/>
      <c r="B112" s="159"/>
      <c r="C112" s="96" t="s">
        <v>145</v>
      </c>
      <c r="D112" s="255" t="s">
        <v>146</v>
      </c>
      <c r="E112" s="97"/>
      <c r="F112" s="97"/>
    </row>
    <row r="113" spans="1:6" s="20" customFormat="1" ht="20.25" customHeight="1" hidden="1">
      <c r="A113" s="146"/>
      <c r="B113" s="159"/>
      <c r="C113" s="96" t="s">
        <v>147</v>
      </c>
      <c r="D113" s="255" t="s">
        <v>148</v>
      </c>
      <c r="E113" s="97"/>
      <c r="F113" s="97"/>
    </row>
    <row r="114" spans="1:6" s="20" customFormat="1" ht="20.25" customHeight="1" hidden="1">
      <c r="A114" s="146"/>
      <c r="B114" s="159"/>
      <c r="C114" s="96" t="s">
        <v>149</v>
      </c>
      <c r="D114" s="255" t="s">
        <v>150</v>
      </c>
      <c r="E114" s="97"/>
      <c r="F114" s="97"/>
    </row>
    <row r="115" spans="1:6" s="20" customFormat="1" ht="20.25" customHeight="1" hidden="1">
      <c r="A115" s="146"/>
      <c r="B115" s="159"/>
      <c r="C115" s="96" t="s">
        <v>151</v>
      </c>
      <c r="D115" s="255" t="s">
        <v>152</v>
      </c>
      <c r="E115" s="97"/>
      <c r="F115" s="97"/>
    </row>
    <row r="116" spans="1:6" s="20" customFormat="1" ht="20.25" customHeight="1">
      <c r="A116" s="420" t="s">
        <v>328</v>
      </c>
      <c r="B116" s="421"/>
      <c r="C116" s="40" t="s">
        <v>153</v>
      </c>
      <c r="D116" s="299" t="s">
        <v>154</v>
      </c>
      <c r="E116" s="42">
        <v>10000</v>
      </c>
      <c r="F116" s="42"/>
    </row>
    <row r="117" spans="1:6" s="20" customFormat="1" ht="20.25" customHeight="1" hidden="1">
      <c r="A117" s="367"/>
      <c r="B117" s="159"/>
      <c r="C117" s="96" t="s">
        <v>85</v>
      </c>
      <c r="D117" s="255" t="s">
        <v>86</v>
      </c>
      <c r="E117" s="97"/>
      <c r="F117" s="97"/>
    </row>
    <row r="118" spans="1:6" s="20" customFormat="1" ht="25.5">
      <c r="A118" s="420" t="s">
        <v>329</v>
      </c>
      <c r="B118" s="421"/>
      <c r="C118" s="96" t="s">
        <v>155</v>
      </c>
      <c r="D118" s="186" t="s">
        <v>156</v>
      </c>
      <c r="E118" s="97"/>
      <c r="F118" s="97">
        <v>10000</v>
      </c>
    </row>
    <row r="119" spans="1:6" s="14" customFormat="1" ht="60" customHeight="1">
      <c r="A119" s="139"/>
      <c r="B119" s="28">
        <v>75616</v>
      </c>
      <c r="C119" s="434" t="s">
        <v>157</v>
      </c>
      <c r="D119" s="435"/>
      <c r="E119" s="54">
        <f>SUM(E120:E132)-E129</f>
        <v>177875</v>
      </c>
      <c r="F119" s="54">
        <f>SUM(F120:F132)-F129</f>
        <v>0</v>
      </c>
    </row>
    <row r="120" spans="1:6" s="20" customFormat="1" ht="16.5" customHeight="1">
      <c r="A120" s="414" t="s">
        <v>329</v>
      </c>
      <c r="B120" s="415"/>
      <c r="C120" s="96" t="s">
        <v>145</v>
      </c>
      <c r="D120" s="255" t="s">
        <v>146</v>
      </c>
      <c r="E120" s="97">
        <v>43421</v>
      </c>
      <c r="F120" s="97"/>
    </row>
    <row r="121" spans="1:6" s="20" customFormat="1" ht="16.5" customHeight="1">
      <c r="A121" s="420"/>
      <c r="B121" s="421"/>
      <c r="C121" s="96" t="s">
        <v>147</v>
      </c>
      <c r="D121" s="255" t="s">
        <v>148</v>
      </c>
      <c r="E121" s="97">
        <v>61454</v>
      </c>
      <c r="F121" s="97"/>
    </row>
    <row r="122" spans="1:6" s="20" customFormat="1" ht="16.5" customHeight="1" hidden="1">
      <c r="A122" s="146"/>
      <c r="B122" s="159"/>
      <c r="C122" s="96" t="s">
        <v>149</v>
      </c>
      <c r="D122" s="255" t="s">
        <v>150</v>
      </c>
      <c r="E122" s="97"/>
      <c r="F122" s="97"/>
    </row>
    <row r="123" spans="1:6" s="20" customFormat="1" ht="16.5" customHeight="1" hidden="1">
      <c r="A123" s="146"/>
      <c r="B123" s="159"/>
      <c r="C123" s="40" t="s">
        <v>151</v>
      </c>
      <c r="D123" s="18" t="s">
        <v>152</v>
      </c>
      <c r="E123" s="19"/>
      <c r="F123" s="19"/>
    </row>
    <row r="124" spans="1:6" s="20" customFormat="1" ht="19.5" customHeight="1">
      <c r="A124" s="420" t="s">
        <v>328</v>
      </c>
      <c r="B124" s="421"/>
      <c r="C124" s="96" t="s">
        <v>158</v>
      </c>
      <c r="D124" s="255" t="s">
        <v>159</v>
      </c>
      <c r="E124" s="97">
        <v>23000</v>
      </c>
      <c r="F124" s="97"/>
    </row>
    <row r="125" spans="1:6" s="20" customFormat="1" ht="19.5" customHeight="1" hidden="1">
      <c r="A125" s="146"/>
      <c r="B125" s="159"/>
      <c r="C125" s="285" t="s">
        <v>281</v>
      </c>
      <c r="D125" s="286" t="s">
        <v>282</v>
      </c>
      <c r="E125" s="19"/>
      <c r="F125" s="19"/>
    </row>
    <row r="126" spans="1:6" s="20" customFormat="1" ht="19.5" customHeight="1" hidden="1">
      <c r="A126" s="146"/>
      <c r="B126" s="159"/>
      <c r="C126" s="22" t="s">
        <v>160</v>
      </c>
      <c r="D126" s="60" t="s">
        <v>161</v>
      </c>
      <c r="E126" s="24"/>
      <c r="F126" s="24"/>
    </row>
    <row r="127" spans="1:6" s="20" customFormat="1" ht="25.5" hidden="1">
      <c r="A127" s="146"/>
      <c r="B127" s="159"/>
      <c r="C127" s="17" t="s">
        <v>162</v>
      </c>
      <c r="D127" s="57" t="s">
        <v>163</v>
      </c>
      <c r="E127" s="24"/>
      <c r="F127" s="24"/>
    </row>
    <row r="128" spans="1:6" ht="17.25" customHeight="1" thickBot="1">
      <c r="A128" s="3"/>
      <c r="B128" s="3"/>
      <c r="C128" s="3"/>
      <c r="D128" s="3"/>
      <c r="E128" s="3"/>
      <c r="F128" s="3"/>
    </row>
    <row r="129" spans="1:6" s="6" customFormat="1" ht="7.5" customHeight="1">
      <c r="A129" s="127">
        <v>1</v>
      </c>
      <c r="B129" s="127">
        <v>2</v>
      </c>
      <c r="C129" s="127">
        <v>3</v>
      </c>
      <c r="D129" s="127">
        <v>4</v>
      </c>
      <c r="E129" s="127">
        <v>5</v>
      </c>
      <c r="F129" s="127">
        <v>6</v>
      </c>
    </row>
    <row r="130" spans="1:6" s="20" customFormat="1" ht="19.5" customHeight="1">
      <c r="A130" s="420" t="s">
        <v>328</v>
      </c>
      <c r="B130" s="421"/>
      <c r="C130" s="96" t="s">
        <v>153</v>
      </c>
      <c r="D130" s="255" t="s">
        <v>154</v>
      </c>
      <c r="E130" s="97">
        <v>25000</v>
      </c>
      <c r="F130" s="97"/>
    </row>
    <row r="131" spans="1:6" s="20" customFormat="1" ht="21" customHeight="1">
      <c r="A131" s="402" t="s">
        <v>329</v>
      </c>
      <c r="B131" s="385"/>
      <c r="C131" s="96" t="s">
        <v>85</v>
      </c>
      <c r="D131" s="255" t="s">
        <v>86</v>
      </c>
      <c r="E131" s="97">
        <v>10000</v>
      </c>
      <c r="F131" s="97"/>
    </row>
    <row r="132" spans="1:6" s="20" customFormat="1" ht="25.5">
      <c r="A132" s="420"/>
      <c r="B132" s="421"/>
      <c r="C132" s="40" t="s">
        <v>155</v>
      </c>
      <c r="D132" s="37" t="s">
        <v>156</v>
      </c>
      <c r="E132" s="19">
        <v>15000</v>
      </c>
      <c r="F132" s="19"/>
    </row>
    <row r="133" spans="1:6" s="14" customFormat="1" ht="42.75" customHeight="1">
      <c r="A133" s="139"/>
      <c r="B133" s="28">
        <v>75618</v>
      </c>
      <c r="C133" s="454" t="s">
        <v>164</v>
      </c>
      <c r="D133" s="365"/>
      <c r="E133" s="322">
        <f>SUM(E134:E135)+E146</f>
        <v>3818.7</v>
      </c>
      <c r="F133" s="29">
        <f>SUM(F134:F135)</f>
        <v>0</v>
      </c>
    </row>
    <row r="134" spans="1:6" s="20" customFormat="1" ht="23.25" customHeight="1" hidden="1">
      <c r="A134" s="146"/>
      <c r="B134" s="171"/>
      <c r="C134" s="36" t="s">
        <v>165</v>
      </c>
      <c r="D134" s="18" t="s">
        <v>161</v>
      </c>
      <c r="E134" s="323"/>
      <c r="F134" s="19"/>
    </row>
    <row r="135" spans="1:6" s="20" customFormat="1" ht="27" customHeight="1">
      <c r="A135" s="420" t="s">
        <v>331</v>
      </c>
      <c r="B135" s="421"/>
      <c r="C135" s="96" t="s">
        <v>166</v>
      </c>
      <c r="D135" s="186" t="s">
        <v>167</v>
      </c>
      <c r="E135" s="333">
        <v>818.7</v>
      </c>
      <c r="F135" s="97"/>
    </row>
    <row r="136" spans="1:6" s="14" customFormat="1" ht="32.25" customHeight="1" hidden="1">
      <c r="A136" s="316"/>
      <c r="B136" s="136">
        <v>75621</v>
      </c>
      <c r="C136" s="465" t="s">
        <v>168</v>
      </c>
      <c r="D136" s="465"/>
      <c r="E136" s="29">
        <f>SUM(E137:E138)</f>
        <v>0</v>
      </c>
      <c r="F136" s="29">
        <f>SUM(F137:F138)</f>
        <v>0</v>
      </c>
    </row>
    <row r="137" spans="1:6" s="20" customFormat="1" ht="21.75" customHeight="1" hidden="1">
      <c r="A137" s="367"/>
      <c r="B137" s="159"/>
      <c r="C137" s="184" t="s">
        <v>279</v>
      </c>
      <c r="D137" s="255" t="s">
        <v>169</v>
      </c>
      <c r="E137" s="97"/>
      <c r="F137" s="97"/>
    </row>
    <row r="138" spans="1:6" s="20" customFormat="1" ht="21.75" customHeight="1" hidden="1">
      <c r="A138" s="367"/>
      <c r="B138" s="159"/>
      <c r="C138" s="184" t="s">
        <v>280</v>
      </c>
      <c r="D138" s="255" t="s">
        <v>170</v>
      </c>
      <c r="E138" s="97"/>
      <c r="F138" s="97"/>
    </row>
    <row r="139" spans="1:6" s="14" customFormat="1" ht="28.5" hidden="1">
      <c r="A139" s="316"/>
      <c r="B139" s="136">
        <v>75647</v>
      </c>
      <c r="C139" s="27"/>
      <c r="D139" s="82" t="s">
        <v>171</v>
      </c>
      <c r="E139" s="29">
        <f>SUM(E140:E145)</f>
        <v>0</v>
      </c>
      <c r="F139" s="29">
        <f>SUM(F140:F145)</f>
        <v>0</v>
      </c>
    </row>
    <row r="140" spans="1:6" s="20" customFormat="1" ht="17.25" customHeight="1" hidden="1">
      <c r="A140" s="368"/>
      <c r="B140" s="159"/>
      <c r="C140" s="96" t="s">
        <v>172</v>
      </c>
      <c r="D140" s="255" t="s">
        <v>173</v>
      </c>
      <c r="E140" s="97"/>
      <c r="F140" s="97"/>
    </row>
    <row r="141" spans="1:6" s="20" customFormat="1" ht="17.25" customHeight="1" hidden="1">
      <c r="A141" s="368"/>
      <c r="B141" s="159"/>
      <c r="C141" s="96" t="s">
        <v>29</v>
      </c>
      <c r="D141" s="255" t="s">
        <v>174</v>
      </c>
      <c r="E141" s="97"/>
      <c r="F141" s="97"/>
    </row>
    <row r="142" spans="1:6" s="20" customFormat="1" ht="17.25" customHeight="1" hidden="1">
      <c r="A142" s="368"/>
      <c r="B142" s="159"/>
      <c r="C142" s="96" t="s">
        <v>31</v>
      </c>
      <c r="D142" s="255" t="s">
        <v>32</v>
      </c>
      <c r="E142" s="97"/>
      <c r="F142" s="97"/>
    </row>
    <row r="143" spans="1:6" s="20" customFormat="1" ht="17.25" customHeight="1" hidden="1">
      <c r="A143" s="368"/>
      <c r="B143" s="159"/>
      <c r="C143" s="96" t="s">
        <v>33</v>
      </c>
      <c r="D143" s="255" t="s">
        <v>34</v>
      </c>
      <c r="E143" s="97"/>
      <c r="F143" s="97"/>
    </row>
    <row r="144" spans="1:6" s="20" customFormat="1" ht="17.25" customHeight="1" hidden="1">
      <c r="A144" s="368"/>
      <c r="B144" s="159"/>
      <c r="C144" s="96" t="s">
        <v>35</v>
      </c>
      <c r="D144" s="255" t="s">
        <v>36</v>
      </c>
      <c r="E144" s="97"/>
      <c r="F144" s="97"/>
    </row>
    <row r="145" spans="1:6" s="20" customFormat="1" ht="17.25" customHeight="1" hidden="1" thickBot="1">
      <c r="A145" s="369"/>
      <c r="B145" s="159"/>
      <c r="C145" s="96" t="s">
        <v>37</v>
      </c>
      <c r="D145" s="255" t="s">
        <v>38</v>
      </c>
      <c r="E145" s="97"/>
      <c r="F145" s="97"/>
    </row>
    <row r="146" spans="1:6" s="20" customFormat="1" ht="39" thickBot="1">
      <c r="A146" s="422" t="s">
        <v>332</v>
      </c>
      <c r="B146" s="423"/>
      <c r="C146" s="334" t="s">
        <v>318</v>
      </c>
      <c r="D146" s="336" t="s">
        <v>319</v>
      </c>
      <c r="E146" s="335">
        <v>3000</v>
      </c>
      <c r="F146" s="283"/>
    </row>
    <row r="147" spans="1:6" s="20" customFormat="1" ht="19.5" customHeight="1" hidden="1" thickBot="1">
      <c r="A147" s="198">
        <v>757</v>
      </c>
      <c r="B147" s="85"/>
      <c r="C147" s="86"/>
      <c r="D147" s="7" t="s">
        <v>175</v>
      </c>
      <c r="E147" s="8">
        <f>E148</f>
        <v>0</v>
      </c>
      <c r="F147" s="149">
        <f>F148</f>
        <v>0</v>
      </c>
    </row>
    <row r="148" spans="1:6" s="20" customFormat="1" ht="30.75" customHeight="1" hidden="1">
      <c r="A148" s="69"/>
      <c r="B148" s="12">
        <v>75702</v>
      </c>
      <c r="C148" s="87"/>
      <c r="D148" s="88" t="s">
        <v>176</v>
      </c>
      <c r="E148" s="89">
        <f>E150</f>
        <v>0</v>
      </c>
      <c r="F148" s="89">
        <f>SUM(F149:F150)</f>
        <v>0</v>
      </c>
    </row>
    <row r="149" spans="1:6" s="20" customFormat="1" ht="20.25" customHeight="1" hidden="1">
      <c r="A149" s="15"/>
      <c r="B149" s="81"/>
      <c r="C149" s="90" t="s">
        <v>37</v>
      </c>
      <c r="D149" s="91" t="s">
        <v>38</v>
      </c>
      <c r="E149" s="19"/>
      <c r="F149" s="19"/>
    </row>
    <row r="150" spans="1:6" s="20" customFormat="1" ht="42.75" hidden="1">
      <c r="A150" s="39"/>
      <c r="B150" s="92"/>
      <c r="C150" s="93" t="s">
        <v>177</v>
      </c>
      <c r="D150" s="94" t="s">
        <v>178</v>
      </c>
      <c r="E150" s="68"/>
      <c r="F150" s="68"/>
    </row>
    <row r="151" spans="1:6" s="20" customFormat="1" ht="15" customHeight="1" hidden="1">
      <c r="A151" s="43"/>
      <c r="B151" s="44"/>
      <c r="C151" s="45"/>
      <c r="D151" s="46"/>
      <c r="E151" s="47"/>
      <c r="F151" s="47"/>
    </row>
    <row r="152" spans="1:6" s="6" customFormat="1" ht="7.5" customHeight="1" hidden="1" thickBot="1">
      <c r="A152" s="62">
        <v>1</v>
      </c>
      <c r="B152" s="62">
        <v>2</v>
      </c>
      <c r="C152" s="62">
        <v>3</v>
      </c>
      <c r="D152" s="62">
        <v>4</v>
      </c>
      <c r="E152" s="62">
        <v>5</v>
      </c>
      <c r="F152" s="62">
        <v>6</v>
      </c>
    </row>
    <row r="153" spans="1:6" s="20" customFormat="1" ht="24.75" customHeight="1" thickBot="1">
      <c r="A153" s="52">
        <v>758</v>
      </c>
      <c r="B153" s="355" t="s">
        <v>179</v>
      </c>
      <c r="C153" s="356"/>
      <c r="D153" s="357"/>
      <c r="E153" s="8">
        <f>E154+E156+E162+E158</f>
        <v>0</v>
      </c>
      <c r="F153" s="8">
        <f>F154+F156+F162+F158+F160</f>
        <v>14398</v>
      </c>
    </row>
    <row r="154" spans="1:6" s="20" customFormat="1" ht="28.5" hidden="1">
      <c r="A154" s="69"/>
      <c r="B154" s="12">
        <v>75801</v>
      </c>
      <c r="C154" s="87"/>
      <c r="D154" s="88" t="s">
        <v>180</v>
      </c>
      <c r="E154" s="89">
        <f>E155</f>
        <v>0</v>
      </c>
      <c r="F154" s="89">
        <f>F155</f>
        <v>0</v>
      </c>
    </row>
    <row r="155" spans="1:6" s="20" customFormat="1" ht="20.25" customHeight="1" hidden="1">
      <c r="A155" s="15"/>
      <c r="B155" s="81"/>
      <c r="C155" s="95" t="s">
        <v>181</v>
      </c>
      <c r="D155" s="91" t="s">
        <v>182</v>
      </c>
      <c r="E155" s="19"/>
      <c r="F155" s="19"/>
    </row>
    <row r="156" spans="1:6" s="20" customFormat="1" ht="14.25" hidden="1">
      <c r="A156" s="15"/>
      <c r="B156" s="28">
        <v>75807</v>
      </c>
      <c r="C156" s="96"/>
      <c r="D156" s="82" t="s">
        <v>183</v>
      </c>
      <c r="E156" s="97">
        <f>E157</f>
        <v>0</v>
      </c>
      <c r="F156" s="97">
        <f>F157</f>
        <v>0</v>
      </c>
    </row>
    <row r="157" spans="1:6" s="20" customFormat="1" ht="20.25" customHeight="1" hidden="1">
      <c r="A157" s="15"/>
      <c r="B157" s="81"/>
      <c r="C157" s="95" t="s">
        <v>181</v>
      </c>
      <c r="D157" s="91" t="s">
        <v>182</v>
      </c>
      <c r="E157" s="19"/>
      <c r="F157" s="19"/>
    </row>
    <row r="158" spans="1:6" s="20" customFormat="1" ht="23.25" customHeight="1">
      <c r="A158" s="146"/>
      <c r="B158" s="28">
        <v>75814</v>
      </c>
      <c r="C158" s="454" t="s">
        <v>184</v>
      </c>
      <c r="D158" s="365"/>
      <c r="E158" s="97">
        <f>E159</f>
        <v>0</v>
      </c>
      <c r="F158" s="97">
        <f>F159</f>
        <v>14398</v>
      </c>
    </row>
    <row r="159" spans="1:6" s="20" customFormat="1" ht="25.5" customHeight="1" thickBot="1">
      <c r="A159" s="424" t="s">
        <v>333</v>
      </c>
      <c r="B159" s="425"/>
      <c r="C159" s="347" t="s">
        <v>43</v>
      </c>
      <c r="D159" s="101" t="s">
        <v>325</v>
      </c>
      <c r="E159" s="19"/>
      <c r="F159" s="19">
        <v>14398</v>
      </c>
    </row>
    <row r="160" spans="1:6" s="20" customFormat="1" ht="21" customHeight="1" hidden="1">
      <c r="A160" s="69"/>
      <c r="B160" s="28">
        <v>75818</v>
      </c>
      <c r="C160" s="96"/>
      <c r="D160" s="82" t="s">
        <v>185</v>
      </c>
      <c r="E160" s="97">
        <f>E161</f>
        <v>0</v>
      </c>
      <c r="F160" s="97">
        <f>F161</f>
        <v>0</v>
      </c>
    </row>
    <row r="161" spans="1:6" s="20" customFormat="1" ht="20.25" customHeight="1" hidden="1">
      <c r="A161" s="15"/>
      <c r="B161" s="81"/>
      <c r="C161" s="95" t="s">
        <v>186</v>
      </c>
      <c r="D161" s="91" t="s">
        <v>187</v>
      </c>
      <c r="E161" s="19"/>
      <c r="F161" s="19"/>
    </row>
    <row r="162" spans="1:6" s="20" customFormat="1" ht="14.25" hidden="1">
      <c r="A162" s="15"/>
      <c r="B162" s="28">
        <v>75831</v>
      </c>
      <c r="C162" s="96"/>
      <c r="D162" s="82" t="s">
        <v>188</v>
      </c>
      <c r="E162" s="97">
        <f>E163</f>
        <v>0</v>
      </c>
      <c r="F162" s="97">
        <f>F163</f>
        <v>0</v>
      </c>
    </row>
    <row r="163" spans="1:6" s="20" customFormat="1" ht="20.25" customHeight="1" hidden="1" thickBot="1">
      <c r="A163" s="15"/>
      <c r="B163" s="65"/>
      <c r="C163" s="95" t="s">
        <v>181</v>
      </c>
      <c r="D163" s="91" t="s">
        <v>182</v>
      </c>
      <c r="E163" s="19"/>
      <c r="F163" s="19"/>
    </row>
    <row r="164" spans="1:6" s="9" customFormat="1" ht="26.25" customHeight="1" hidden="1" thickBot="1">
      <c r="A164" s="73">
        <v>801</v>
      </c>
      <c r="B164" s="355" t="s">
        <v>189</v>
      </c>
      <c r="C164" s="356"/>
      <c r="D164" s="357"/>
      <c r="E164" s="173">
        <f>E165</f>
        <v>0</v>
      </c>
      <c r="F164" s="173">
        <f>F165</f>
        <v>0</v>
      </c>
    </row>
    <row r="165" spans="1:6" s="14" customFormat="1" ht="19.5" customHeight="1" hidden="1">
      <c r="A165" s="15"/>
      <c r="B165" s="28">
        <v>80195</v>
      </c>
      <c r="C165" s="430" t="s">
        <v>57</v>
      </c>
      <c r="D165" s="431"/>
      <c r="E165" s="29">
        <f>E166</f>
        <v>0</v>
      </c>
      <c r="F165" s="29">
        <f>F166</f>
        <v>0</v>
      </c>
    </row>
    <row r="166" spans="1:6" s="20" customFormat="1" ht="39" hidden="1" thickBot="1">
      <c r="A166" s="157"/>
      <c r="B166" s="44"/>
      <c r="C166" s="96" t="s">
        <v>77</v>
      </c>
      <c r="D166" s="186" t="s">
        <v>78</v>
      </c>
      <c r="E166" s="97"/>
      <c r="F166" s="97"/>
    </row>
    <row r="167" spans="1:6" s="9" customFormat="1" ht="29.25" customHeight="1" hidden="1" thickBot="1">
      <c r="A167" s="73">
        <v>851</v>
      </c>
      <c r="B167" s="355" t="s">
        <v>199</v>
      </c>
      <c r="C167" s="356"/>
      <c r="D167" s="357"/>
      <c r="E167" s="8">
        <f>E168</f>
        <v>0</v>
      </c>
      <c r="F167" s="8">
        <f>F168+F174+F176</f>
        <v>0</v>
      </c>
    </row>
    <row r="168" spans="1:6" s="14" customFormat="1" ht="19.5" customHeight="1" hidden="1">
      <c r="A168" s="56"/>
      <c r="B168" s="12">
        <v>85121</v>
      </c>
      <c r="C168" s="430" t="s">
        <v>200</v>
      </c>
      <c r="D168" s="431"/>
      <c r="E168" s="13">
        <f>SUM(E169:E170)</f>
        <v>0</v>
      </c>
      <c r="F168" s="13">
        <f>F170</f>
        <v>0</v>
      </c>
    </row>
    <row r="169" spans="1:6" s="14" customFormat="1" ht="38.25" hidden="1">
      <c r="A169" s="64"/>
      <c r="B169" s="99"/>
      <c r="C169" s="17" t="s">
        <v>201</v>
      </c>
      <c r="D169" s="37" t="s">
        <v>78</v>
      </c>
      <c r="E169" s="35"/>
      <c r="F169" s="19"/>
    </row>
    <row r="170" spans="1:6" s="20" customFormat="1" ht="38.25" hidden="1">
      <c r="A170" s="15"/>
      <c r="B170" s="30"/>
      <c r="C170" s="30">
        <v>6298</v>
      </c>
      <c r="D170" s="31" t="s">
        <v>46</v>
      </c>
      <c r="E170" s="32"/>
      <c r="F170" s="24"/>
    </row>
    <row r="171" spans="1:6" s="20" customFormat="1" ht="38.25" hidden="1">
      <c r="A171" s="15"/>
      <c r="B171" s="21"/>
      <c r="C171" s="22" t="s">
        <v>202</v>
      </c>
      <c r="D171" s="31" t="s">
        <v>203</v>
      </c>
      <c r="E171" s="24"/>
      <c r="F171" s="24"/>
    </row>
    <row r="172" spans="1:6" s="20" customFormat="1" ht="16.5" customHeight="1" hidden="1">
      <c r="A172" s="15"/>
      <c r="B172" s="21"/>
      <c r="C172" s="22" t="s">
        <v>49</v>
      </c>
      <c r="D172" s="31" t="s">
        <v>48</v>
      </c>
      <c r="E172" s="24"/>
      <c r="F172" s="24"/>
    </row>
    <row r="173" spans="1:6" s="20" customFormat="1" ht="16.5" customHeight="1" hidden="1">
      <c r="A173" s="25"/>
      <c r="B173" s="21"/>
      <c r="C173" s="26" t="s">
        <v>129</v>
      </c>
      <c r="D173" s="31" t="s">
        <v>48</v>
      </c>
      <c r="E173" s="24"/>
      <c r="F173" s="24"/>
    </row>
    <row r="174" spans="1:6" s="14" customFormat="1" ht="19.5" customHeight="1" hidden="1">
      <c r="A174" s="56"/>
      <c r="B174" s="28">
        <v>85153</v>
      </c>
      <c r="C174" s="27"/>
      <c r="D174" s="28" t="s">
        <v>204</v>
      </c>
      <c r="E174" s="29">
        <f>E175</f>
        <v>0</v>
      </c>
      <c r="F174" s="29">
        <f>F175</f>
        <v>0</v>
      </c>
    </row>
    <row r="175" spans="1:6" s="14" customFormat="1" ht="20.25" customHeight="1" hidden="1">
      <c r="A175" s="83"/>
      <c r="B175" s="99"/>
      <c r="C175" s="36" t="s">
        <v>37</v>
      </c>
      <c r="D175" s="37" t="s">
        <v>38</v>
      </c>
      <c r="E175" s="19"/>
      <c r="F175" s="19"/>
    </row>
    <row r="176" spans="1:6" s="14" customFormat="1" ht="19.5" customHeight="1" hidden="1">
      <c r="A176" s="83"/>
      <c r="B176" s="28">
        <v>85154</v>
      </c>
      <c r="C176" s="27"/>
      <c r="D176" s="28" t="s">
        <v>205</v>
      </c>
      <c r="E176" s="29">
        <f>E183</f>
        <v>0</v>
      </c>
      <c r="F176" s="29">
        <f>SUM(F177:F184)</f>
        <v>0</v>
      </c>
    </row>
    <row r="177" spans="1:6" s="14" customFormat="1" ht="38.25" hidden="1">
      <c r="A177" s="83"/>
      <c r="B177" s="99"/>
      <c r="C177" s="100" t="s">
        <v>206</v>
      </c>
      <c r="D177" s="101" t="s">
        <v>207</v>
      </c>
      <c r="E177" s="102"/>
      <c r="F177" s="103"/>
    </row>
    <row r="178" spans="1:6" s="14" customFormat="1" ht="25.5" hidden="1">
      <c r="A178" s="83"/>
      <c r="B178" s="104"/>
      <c r="C178" s="105" t="s">
        <v>208</v>
      </c>
      <c r="D178" s="106" t="s">
        <v>209</v>
      </c>
      <c r="E178" s="107"/>
      <c r="F178" s="108"/>
    </row>
    <row r="179" spans="1:6" s="14" customFormat="1" ht="17.25" customHeight="1" hidden="1">
      <c r="A179" s="83"/>
      <c r="B179" s="104"/>
      <c r="C179" s="105" t="s">
        <v>33</v>
      </c>
      <c r="D179" s="106" t="s">
        <v>34</v>
      </c>
      <c r="E179" s="107"/>
      <c r="F179" s="108"/>
    </row>
    <row r="180" spans="1:6" s="14" customFormat="1" ht="17.25" customHeight="1" hidden="1">
      <c r="A180" s="83"/>
      <c r="B180" s="104"/>
      <c r="C180" s="105" t="s">
        <v>35</v>
      </c>
      <c r="D180" s="106" t="s">
        <v>36</v>
      </c>
      <c r="E180" s="107"/>
      <c r="F180" s="108"/>
    </row>
    <row r="181" spans="1:6" s="14" customFormat="1" ht="17.25" customHeight="1" hidden="1">
      <c r="A181" s="83"/>
      <c r="B181" s="104"/>
      <c r="C181" s="105" t="s">
        <v>104</v>
      </c>
      <c r="D181" s="106" t="s">
        <v>105</v>
      </c>
      <c r="E181" s="107"/>
      <c r="F181" s="108"/>
    </row>
    <row r="182" spans="1:6" s="14" customFormat="1" ht="17.25" customHeight="1" hidden="1">
      <c r="A182" s="83"/>
      <c r="B182" s="104"/>
      <c r="C182" s="105" t="s">
        <v>70</v>
      </c>
      <c r="D182" s="106" t="s">
        <v>71</v>
      </c>
      <c r="E182" s="107"/>
      <c r="F182" s="108"/>
    </row>
    <row r="183" spans="1:6" s="14" customFormat="1" ht="17.25" customHeight="1" hidden="1">
      <c r="A183" s="83"/>
      <c r="B183" s="109"/>
      <c r="C183" s="22" t="s">
        <v>37</v>
      </c>
      <c r="D183" s="34" t="s">
        <v>38</v>
      </c>
      <c r="E183" s="32"/>
      <c r="F183" s="32"/>
    </row>
    <row r="184" spans="1:6" s="14" customFormat="1" ht="17.25" customHeight="1" hidden="1" thickBot="1">
      <c r="A184" s="56"/>
      <c r="B184" s="99"/>
      <c r="C184" s="36" t="s">
        <v>106</v>
      </c>
      <c r="D184" s="37" t="s">
        <v>107</v>
      </c>
      <c r="E184" s="19"/>
      <c r="F184" s="19"/>
    </row>
    <row r="185" spans="1:6" s="110" customFormat="1" ht="27.75" customHeight="1" thickBot="1">
      <c r="A185" s="284">
        <v>852</v>
      </c>
      <c r="B185" s="355" t="s">
        <v>210</v>
      </c>
      <c r="C185" s="356"/>
      <c r="D185" s="357"/>
      <c r="E185" s="8">
        <f>E186+E188+E191+E193+E197+E199+E201</f>
        <v>5500</v>
      </c>
      <c r="F185" s="8">
        <f>F186+F188+F191+F193+F197+F199+F201</f>
        <v>2700</v>
      </c>
    </row>
    <row r="186" spans="1:7" s="14" customFormat="1" ht="21.75" customHeight="1" hidden="1">
      <c r="A186" s="56"/>
      <c r="B186" s="53">
        <v>85202</v>
      </c>
      <c r="C186" s="111"/>
      <c r="D186" s="84" t="s">
        <v>211</v>
      </c>
      <c r="E186" s="54">
        <f>E187</f>
        <v>0</v>
      </c>
      <c r="F186" s="54">
        <f>F187</f>
        <v>0</v>
      </c>
      <c r="G186" s="112"/>
    </row>
    <row r="187" spans="1:6" s="20" customFormat="1" ht="42.75" customHeight="1" hidden="1">
      <c r="A187" s="15"/>
      <c r="B187" s="65"/>
      <c r="C187" s="36" t="s">
        <v>212</v>
      </c>
      <c r="D187" s="37" t="s">
        <v>213</v>
      </c>
      <c r="E187" s="19"/>
      <c r="F187" s="19"/>
    </row>
    <row r="188" spans="1:6" s="14" customFormat="1" ht="45" customHeight="1">
      <c r="A188" s="344"/>
      <c r="B188" s="346">
        <v>85212</v>
      </c>
      <c r="C188" s="454" t="s">
        <v>324</v>
      </c>
      <c r="D188" s="365"/>
      <c r="E188" s="29">
        <f>SUM(E189:E190)</f>
        <v>1500</v>
      </c>
      <c r="F188" s="29">
        <f>SUM(F189:F190)</f>
        <v>0</v>
      </c>
    </row>
    <row r="189" spans="1:6" s="20" customFormat="1" ht="51" hidden="1">
      <c r="A189" s="345"/>
      <c r="B189" s="343"/>
      <c r="C189" s="151" t="s">
        <v>97</v>
      </c>
      <c r="D189" s="41" t="s">
        <v>98</v>
      </c>
      <c r="E189" s="42"/>
      <c r="F189" s="42"/>
    </row>
    <row r="190" spans="1:6" s="20" customFormat="1" ht="38.25">
      <c r="A190" s="400" t="s">
        <v>333</v>
      </c>
      <c r="B190" s="401"/>
      <c r="C190" s="96" t="s">
        <v>99</v>
      </c>
      <c r="D190" s="34" t="s">
        <v>100</v>
      </c>
      <c r="E190" s="32">
        <v>1500</v>
      </c>
      <c r="F190" s="24"/>
    </row>
    <row r="191" spans="1:6" s="14" customFormat="1" ht="57" hidden="1">
      <c r="A191" s="56"/>
      <c r="B191" s="53">
        <v>85213</v>
      </c>
      <c r="C191" s="27"/>
      <c r="D191" s="82" t="s">
        <v>215</v>
      </c>
      <c r="E191" s="29">
        <f>E192</f>
        <v>0</v>
      </c>
      <c r="F191" s="29">
        <f>F192</f>
        <v>0</v>
      </c>
    </row>
    <row r="192" spans="1:6" s="20" customFormat="1" ht="51" hidden="1">
      <c r="A192" s="15"/>
      <c r="B192" s="65"/>
      <c r="C192" s="17" t="s">
        <v>97</v>
      </c>
      <c r="D192" s="57" t="s">
        <v>98</v>
      </c>
      <c r="E192" s="35"/>
      <c r="F192" s="35"/>
    </row>
    <row r="193" spans="1:6" s="14" customFormat="1" ht="29.25" customHeight="1">
      <c r="A193" s="139"/>
      <c r="B193" s="28">
        <v>85214</v>
      </c>
      <c r="C193" s="454" t="s">
        <v>216</v>
      </c>
      <c r="D193" s="365"/>
      <c r="E193" s="29">
        <f>SUM(E194:E196)</f>
        <v>0</v>
      </c>
      <c r="F193" s="29">
        <f>SUM(F194:F196)</f>
        <v>2700</v>
      </c>
    </row>
    <row r="194" spans="1:6" s="20" customFormat="1" ht="26.25" customHeight="1">
      <c r="A194" s="414" t="s">
        <v>334</v>
      </c>
      <c r="B194" s="415"/>
      <c r="C194" s="95" t="s">
        <v>43</v>
      </c>
      <c r="D194" s="91" t="s">
        <v>44</v>
      </c>
      <c r="E194" s="97"/>
      <c r="F194" s="97">
        <v>2700</v>
      </c>
    </row>
    <row r="195" spans="1:6" s="20" customFormat="1" ht="15" customHeight="1" hidden="1">
      <c r="A195" s="235"/>
      <c r="B195" s="468" t="s">
        <v>310</v>
      </c>
      <c r="C195" s="468"/>
      <c r="D195" s="468"/>
      <c r="E195" s="468"/>
      <c r="F195" s="469"/>
    </row>
    <row r="196" spans="1:6" s="20" customFormat="1" ht="25.5" hidden="1">
      <c r="A196" s="25"/>
      <c r="B196" s="33"/>
      <c r="C196" s="22" t="s">
        <v>217</v>
      </c>
      <c r="D196" s="34" t="s">
        <v>218</v>
      </c>
      <c r="E196" s="32"/>
      <c r="F196" s="24"/>
    </row>
    <row r="197" spans="1:6" s="14" customFormat="1" ht="19.5" customHeight="1" hidden="1">
      <c r="A197" s="64"/>
      <c r="B197" s="28">
        <v>85219</v>
      </c>
      <c r="C197" s="27"/>
      <c r="D197" s="28" t="s">
        <v>219</v>
      </c>
      <c r="E197" s="29">
        <f>E198</f>
        <v>0</v>
      </c>
      <c r="F197" s="29">
        <f>F198</f>
        <v>0</v>
      </c>
    </row>
    <row r="198" spans="1:6" s="20" customFormat="1" ht="25.5" hidden="1">
      <c r="A198" s="15"/>
      <c r="B198" s="63"/>
      <c r="C198" s="17" t="s">
        <v>217</v>
      </c>
      <c r="D198" s="57" t="s">
        <v>218</v>
      </c>
      <c r="E198" s="35"/>
      <c r="F198" s="19"/>
    </row>
    <row r="199" spans="1:6" s="14" customFormat="1" ht="25.5" customHeight="1">
      <c r="A199" s="146"/>
      <c r="B199" s="28">
        <v>85228</v>
      </c>
      <c r="C199" s="454" t="s">
        <v>220</v>
      </c>
      <c r="D199" s="365"/>
      <c r="E199" s="29">
        <f>E200</f>
        <v>4000</v>
      </c>
      <c r="F199" s="29">
        <f>F200</f>
        <v>0</v>
      </c>
    </row>
    <row r="200" spans="1:6" s="20" customFormat="1" ht="23.25" customHeight="1" thickBot="1">
      <c r="A200" s="414" t="s">
        <v>334</v>
      </c>
      <c r="B200" s="415"/>
      <c r="C200" s="96" t="s">
        <v>221</v>
      </c>
      <c r="D200" s="41" t="s">
        <v>222</v>
      </c>
      <c r="E200" s="42">
        <v>4000</v>
      </c>
      <c r="F200" s="42"/>
    </row>
    <row r="201" spans="1:6" s="14" customFormat="1" ht="21" customHeight="1" hidden="1">
      <c r="A201" s="43"/>
      <c r="B201" s="53">
        <v>85295</v>
      </c>
      <c r="C201" s="434" t="s">
        <v>57</v>
      </c>
      <c r="D201" s="435"/>
      <c r="E201" s="54">
        <f>E202</f>
        <v>0</v>
      </c>
      <c r="F201" s="54">
        <f>F202</f>
        <v>0</v>
      </c>
    </row>
    <row r="202" spans="1:6" s="20" customFormat="1" ht="25.5" hidden="1">
      <c r="A202" s="43"/>
      <c r="B202" s="159"/>
      <c r="C202" s="96" t="s">
        <v>217</v>
      </c>
      <c r="D202" s="186" t="s">
        <v>218</v>
      </c>
      <c r="E202" s="97"/>
      <c r="F202" s="97"/>
    </row>
    <row r="203" spans="1:6" s="20" customFormat="1" ht="24.75" customHeight="1" hidden="1" thickBot="1">
      <c r="A203" s="43"/>
      <c r="B203" s="466" t="s">
        <v>292</v>
      </c>
      <c r="C203" s="466"/>
      <c r="D203" s="467"/>
      <c r="E203" s="19"/>
      <c r="F203" s="19"/>
    </row>
    <row r="204" spans="1:6" s="114" customFormat="1" ht="24.75" customHeight="1" hidden="1" thickBot="1">
      <c r="A204" s="49">
        <v>854</v>
      </c>
      <c r="B204" s="450" t="s">
        <v>223</v>
      </c>
      <c r="C204" s="353"/>
      <c r="D204" s="354"/>
      <c r="E204" s="113">
        <f>E205</f>
        <v>0</v>
      </c>
      <c r="F204" s="113">
        <f>F205</f>
        <v>0</v>
      </c>
    </row>
    <row r="205" spans="1:6" s="20" customFormat="1" ht="22.5" customHeight="1" hidden="1">
      <c r="A205" s="69"/>
      <c r="B205" s="115">
        <v>85415</v>
      </c>
      <c r="C205" s="448" t="s">
        <v>263</v>
      </c>
      <c r="D205" s="449"/>
      <c r="E205" s="89">
        <f>E206</f>
        <v>0</v>
      </c>
      <c r="F205" s="89">
        <f>F206</f>
        <v>0</v>
      </c>
    </row>
    <row r="206" spans="1:6" s="20" customFormat="1" ht="34.5" customHeight="1" hidden="1">
      <c r="A206" s="183"/>
      <c r="B206" s="159"/>
      <c r="C206" s="96" t="s">
        <v>217</v>
      </c>
      <c r="D206" s="186" t="s">
        <v>218</v>
      </c>
      <c r="E206" s="97"/>
      <c r="F206" s="97"/>
    </row>
    <row r="207" spans="1:6" s="14" customFormat="1" ht="18.75" customHeight="1" hidden="1" thickBot="1">
      <c r="A207" s="139"/>
      <c r="B207" s="136"/>
      <c r="C207" s="140"/>
      <c r="D207" s="210" t="s">
        <v>254</v>
      </c>
      <c r="E207" s="211"/>
      <c r="F207" s="76"/>
    </row>
    <row r="208" spans="1:6" s="114" customFormat="1" ht="27.75" customHeight="1" hidden="1" thickBot="1">
      <c r="A208" s="52">
        <v>900</v>
      </c>
      <c r="B208" s="366" t="s">
        <v>225</v>
      </c>
      <c r="C208" s="353"/>
      <c r="D208" s="354"/>
      <c r="E208" s="113">
        <f>E211+E214</f>
        <v>0</v>
      </c>
      <c r="F208" s="113">
        <f>F211+F214</f>
        <v>0</v>
      </c>
    </row>
    <row r="209" spans="1:6" s="20" customFormat="1" ht="19.5" customHeight="1" hidden="1">
      <c r="A209" s="69"/>
      <c r="B209" s="115">
        <v>90001</v>
      </c>
      <c r="C209" s="87"/>
      <c r="D209" s="88" t="s">
        <v>226</v>
      </c>
      <c r="E209" s="116">
        <f>E210</f>
        <v>0</v>
      </c>
      <c r="F209" s="116">
        <f>F210</f>
        <v>0</v>
      </c>
    </row>
    <row r="210" spans="1:6" s="20" customFormat="1" ht="18" customHeight="1" hidden="1">
      <c r="A210" s="15"/>
      <c r="B210" s="65"/>
      <c r="C210" s="65">
        <v>4260</v>
      </c>
      <c r="D210" s="37" t="s">
        <v>71</v>
      </c>
      <c r="E210" s="19"/>
      <c r="F210" s="19"/>
    </row>
    <row r="211" spans="1:6" s="20" customFormat="1" ht="19.5" customHeight="1" hidden="1">
      <c r="A211" s="146"/>
      <c r="B211" s="117">
        <v>90002</v>
      </c>
      <c r="C211" s="455" t="s">
        <v>227</v>
      </c>
      <c r="D211" s="456"/>
      <c r="E211" s="118">
        <f>E212</f>
        <v>0</v>
      </c>
      <c r="F211" s="118">
        <f>SUM(F212:F213)</f>
        <v>0</v>
      </c>
    </row>
    <row r="212" spans="1:6" s="20" customFormat="1" ht="27" customHeight="1" hidden="1">
      <c r="A212" s="146"/>
      <c r="B212" s="159"/>
      <c r="C212" s="169">
        <v>6260</v>
      </c>
      <c r="D212" s="277" t="s">
        <v>249</v>
      </c>
      <c r="E212" s="19"/>
      <c r="F212" s="19"/>
    </row>
    <row r="213" spans="1:6" s="20" customFormat="1" ht="29.25" customHeight="1" hidden="1">
      <c r="A213" s="218"/>
      <c r="B213" s="185"/>
      <c r="C213" s="185"/>
      <c r="D213" s="260" t="s">
        <v>287</v>
      </c>
      <c r="E213" s="262"/>
      <c r="F213" s="262"/>
    </row>
    <row r="214" spans="1:6" s="20" customFormat="1" ht="24" customHeight="1" hidden="1">
      <c r="A214" s="146"/>
      <c r="B214" s="117">
        <v>90008</v>
      </c>
      <c r="C214" s="364" t="s">
        <v>285</v>
      </c>
      <c r="D214" s="365"/>
      <c r="E214" s="118">
        <f>E215</f>
        <v>0</v>
      </c>
      <c r="F214" s="118">
        <f>F215+F216</f>
        <v>0</v>
      </c>
    </row>
    <row r="215" spans="1:6" s="20" customFormat="1" ht="27" customHeight="1" hidden="1">
      <c r="A215" s="146"/>
      <c r="B215" s="159"/>
      <c r="C215" s="169">
        <v>6260</v>
      </c>
      <c r="D215" s="277" t="s">
        <v>249</v>
      </c>
      <c r="E215" s="97"/>
      <c r="F215" s="97"/>
    </row>
    <row r="216" spans="1:6" s="20" customFormat="1" ht="38.25" hidden="1">
      <c r="A216" s="146"/>
      <c r="B216" s="159"/>
      <c r="C216" s="61">
        <v>6298</v>
      </c>
      <c r="D216" s="186" t="s">
        <v>46</v>
      </c>
      <c r="E216" s="42"/>
      <c r="F216" s="42"/>
    </row>
    <row r="217" spans="1:6" s="20" customFormat="1" ht="16.5" customHeight="1" hidden="1">
      <c r="A217" s="273"/>
      <c r="B217" s="274"/>
      <c r="C217" s="274"/>
      <c r="D217" s="230" t="s">
        <v>270</v>
      </c>
      <c r="E217" s="261"/>
      <c r="F217" s="262"/>
    </row>
    <row r="218" spans="1:6" s="20" customFormat="1" ht="19.5" customHeight="1" hidden="1">
      <c r="A218" s="58"/>
      <c r="B218" s="80">
        <v>90015</v>
      </c>
      <c r="C218" s="40"/>
      <c r="D218" s="119" t="s">
        <v>228</v>
      </c>
      <c r="E218" s="193">
        <f>E219</f>
        <v>0</v>
      </c>
      <c r="F218" s="193">
        <f>F219</f>
        <v>0</v>
      </c>
    </row>
    <row r="219" spans="1:6" s="20" customFormat="1" ht="18" customHeight="1" hidden="1">
      <c r="A219" s="25"/>
      <c r="B219" s="65"/>
      <c r="C219" s="65">
        <v>4260</v>
      </c>
      <c r="D219" s="37" t="s">
        <v>71</v>
      </c>
      <c r="E219" s="19"/>
      <c r="F219" s="19"/>
    </row>
    <row r="220" spans="1:6" s="20" customFormat="1" ht="19.5" customHeight="1" hidden="1">
      <c r="A220" s="25"/>
      <c r="B220" s="117">
        <v>90095</v>
      </c>
      <c r="C220" s="96"/>
      <c r="D220" s="72" t="s">
        <v>57</v>
      </c>
      <c r="E220" s="118">
        <f>E221</f>
        <v>0</v>
      </c>
      <c r="F220" s="118">
        <f>F221</f>
        <v>0</v>
      </c>
    </row>
    <row r="221" spans="1:6" s="20" customFormat="1" ht="18" customHeight="1" hidden="1" thickBot="1">
      <c r="A221" s="15"/>
      <c r="B221" s="65"/>
      <c r="C221" s="65">
        <v>4300</v>
      </c>
      <c r="D221" s="37" t="s">
        <v>38</v>
      </c>
      <c r="E221" s="19"/>
      <c r="F221" s="19"/>
    </row>
    <row r="222" spans="1:6" ht="52.5" customHeight="1" hidden="1" thickBot="1">
      <c r="A222" s="3"/>
      <c r="B222" s="3"/>
      <c r="C222" s="3"/>
      <c r="D222" s="3"/>
      <c r="E222" s="3"/>
      <c r="F222" s="3"/>
    </row>
    <row r="223" spans="1:6" s="6" customFormat="1" ht="7.5" customHeight="1" hidden="1" thickBot="1">
      <c r="A223" s="127">
        <v>1</v>
      </c>
      <c r="B223" s="127">
        <v>2</v>
      </c>
      <c r="C223" s="127">
        <v>3</v>
      </c>
      <c r="D223" s="127">
        <v>4</v>
      </c>
      <c r="E223" s="127">
        <v>5</v>
      </c>
      <c r="F223" s="127">
        <v>6</v>
      </c>
    </row>
    <row r="224" spans="1:6" s="114" customFormat="1" ht="29.25" customHeight="1" thickBot="1">
      <c r="A224" s="198">
        <v>921</v>
      </c>
      <c r="B224" s="366" t="s">
        <v>229</v>
      </c>
      <c r="C224" s="353"/>
      <c r="D224" s="354"/>
      <c r="E224" s="113">
        <f>E225+E239</f>
        <v>19935</v>
      </c>
      <c r="F224" s="113">
        <f>F225+F239</f>
        <v>20000</v>
      </c>
    </row>
    <row r="225" spans="1:6" s="20" customFormat="1" ht="19.5" customHeight="1">
      <c r="A225" s="348"/>
      <c r="B225" s="115">
        <v>92109</v>
      </c>
      <c r="C225" s="451" t="s">
        <v>230</v>
      </c>
      <c r="D225" s="435"/>
      <c r="E225" s="42">
        <f>E226</f>
        <v>0</v>
      </c>
      <c r="F225" s="42">
        <f>F226</f>
        <v>20000</v>
      </c>
    </row>
    <row r="226" spans="1:6" s="20" customFormat="1" ht="51">
      <c r="A226" s="416" t="s">
        <v>330</v>
      </c>
      <c r="B226" s="417"/>
      <c r="C226" s="169">
        <v>6300</v>
      </c>
      <c r="D226" s="222" t="s">
        <v>289</v>
      </c>
      <c r="E226" s="42"/>
      <c r="F226" s="42">
        <f>F227</f>
        <v>20000</v>
      </c>
    </row>
    <row r="227" spans="1:6" s="20" customFormat="1" ht="16.5" customHeight="1">
      <c r="A227" s="418"/>
      <c r="B227" s="419"/>
      <c r="C227" s="269"/>
      <c r="D227" s="230" t="s">
        <v>264</v>
      </c>
      <c r="E227" s="262"/>
      <c r="F227" s="328">
        <v>20000</v>
      </c>
    </row>
    <row r="228" spans="1:6" s="20" customFormat="1" ht="12" customHeight="1" hidden="1">
      <c r="A228" s="146"/>
      <c r="B228" s="44"/>
      <c r="C228" s="45"/>
      <c r="D228" s="46"/>
      <c r="E228" s="47"/>
      <c r="F228" s="47"/>
    </row>
    <row r="229" spans="1:6" s="6" customFormat="1" ht="7.5" customHeight="1" hidden="1">
      <c r="A229" s="48">
        <v>1</v>
      </c>
      <c r="B229" s="48">
        <v>2</v>
      </c>
      <c r="C229" s="48">
        <v>3</v>
      </c>
      <c r="D229" s="48">
        <v>4</v>
      </c>
      <c r="E229" s="48">
        <v>5</v>
      </c>
      <c r="F229" s="48">
        <v>6</v>
      </c>
    </row>
    <row r="230" spans="1:6" s="20" customFormat="1" ht="28.5" customHeight="1" hidden="1">
      <c r="A230" s="146"/>
      <c r="B230" s="159"/>
      <c r="C230" s="292" t="s">
        <v>231</v>
      </c>
      <c r="D230" s="31" t="s">
        <v>232</v>
      </c>
      <c r="E230" s="32"/>
      <c r="F230" s="32"/>
    </row>
    <row r="231" spans="1:6" s="20" customFormat="1" ht="16.5" customHeight="1" hidden="1">
      <c r="A231" s="146"/>
      <c r="B231" s="159"/>
      <c r="C231" s="26" t="s">
        <v>47</v>
      </c>
      <c r="D231" s="31" t="s">
        <v>48</v>
      </c>
      <c r="E231" s="24"/>
      <c r="F231" s="24"/>
    </row>
    <row r="232" spans="1:6" s="20" customFormat="1" ht="19.5" customHeight="1" hidden="1">
      <c r="A232" s="146"/>
      <c r="B232" s="117">
        <v>92116</v>
      </c>
      <c r="C232" s="454" t="s">
        <v>233</v>
      </c>
      <c r="D232" s="365"/>
      <c r="E232" s="97">
        <f>SUM(E233:E235)</f>
        <v>0</v>
      </c>
      <c r="F232" s="97">
        <f>F233</f>
        <v>0</v>
      </c>
    </row>
    <row r="233" spans="1:6" s="20" customFormat="1" ht="38.25" hidden="1">
      <c r="A233" s="146"/>
      <c r="B233" s="155"/>
      <c r="C233" s="96" t="s">
        <v>77</v>
      </c>
      <c r="D233" s="186" t="s">
        <v>78</v>
      </c>
      <c r="E233" s="97"/>
      <c r="F233" s="97"/>
    </row>
    <row r="234" spans="1:6" s="20" customFormat="1" ht="43.5" customHeight="1" hidden="1">
      <c r="A234" s="146"/>
      <c r="B234" s="155"/>
      <c r="C234" s="452" t="s">
        <v>13</v>
      </c>
      <c r="D234" s="453"/>
      <c r="E234" s="35"/>
      <c r="F234" s="191"/>
    </row>
    <row r="235" spans="1:6" s="20" customFormat="1" ht="25.5" hidden="1">
      <c r="A235" s="146"/>
      <c r="B235" s="159"/>
      <c r="C235" s="153" t="s">
        <v>231</v>
      </c>
      <c r="D235" s="31" t="s">
        <v>232</v>
      </c>
      <c r="E235" s="32"/>
      <c r="F235" s="32"/>
    </row>
    <row r="236" spans="1:6" s="20" customFormat="1" ht="16.5" customHeight="1" hidden="1">
      <c r="A236" s="146"/>
      <c r="B236" s="159"/>
      <c r="C236" s="154" t="s">
        <v>47</v>
      </c>
      <c r="D236" s="31" t="s">
        <v>48</v>
      </c>
      <c r="E236" s="24"/>
      <c r="F236" s="24"/>
    </row>
    <row r="237" spans="1:6" s="20" customFormat="1" ht="19.5" customHeight="1" hidden="1">
      <c r="A237" s="146"/>
      <c r="B237" s="329">
        <v>92120</v>
      </c>
      <c r="C237" s="96"/>
      <c r="D237" s="72" t="s">
        <v>234</v>
      </c>
      <c r="E237" s="118">
        <f>E238</f>
        <v>0</v>
      </c>
      <c r="F237" s="118">
        <f>F238</f>
        <v>0</v>
      </c>
    </row>
    <row r="238" spans="1:6" s="20" customFormat="1" ht="21.75" customHeight="1" hidden="1">
      <c r="A238" s="146"/>
      <c r="B238" s="171"/>
      <c r="C238" s="65">
        <v>4300</v>
      </c>
      <c r="D238" s="37" t="s">
        <v>38</v>
      </c>
      <c r="E238" s="19"/>
      <c r="F238" s="19"/>
    </row>
    <row r="239" spans="1:6" s="20" customFormat="1" ht="19.5" customHeight="1">
      <c r="A239" s="146"/>
      <c r="B239" s="117">
        <v>92195</v>
      </c>
      <c r="C239" s="454" t="s">
        <v>57</v>
      </c>
      <c r="D239" s="365"/>
      <c r="E239" s="118">
        <f>E240</f>
        <v>19935</v>
      </c>
      <c r="F239" s="118">
        <f>F242</f>
        <v>0</v>
      </c>
    </row>
    <row r="240" spans="1:6" s="20" customFormat="1" ht="51">
      <c r="A240" s="416" t="s">
        <v>330</v>
      </c>
      <c r="B240" s="417"/>
      <c r="C240" s="169">
        <v>6300</v>
      </c>
      <c r="D240" s="222" t="s">
        <v>289</v>
      </c>
      <c r="E240" s="42">
        <f>E241</f>
        <v>19935</v>
      </c>
      <c r="F240" s="42">
        <f>F241</f>
        <v>0</v>
      </c>
    </row>
    <row r="241" spans="1:6" s="20" customFormat="1" ht="20.25" customHeight="1" thickBot="1">
      <c r="A241" s="418"/>
      <c r="B241" s="419"/>
      <c r="C241" s="269"/>
      <c r="D241" s="230" t="s">
        <v>264</v>
      </c>
      <c r="E241" s="328">
        <v>19935</v>
      </c>
      <c r="F241" s="328"/>
    </row>
    <row r="242" spans="1:6" s="20" customFormat="1" ht="21.75" customHeight="1" hidden="1">
      <c r="A242" s="15"/>
      <c r="B242" s="65"/>
      <c r="C242" s="65">
        <v>4300</v>
      </c>
      <c r="D242" s="37" t="s">
        <v>38</v>
      </c>
      <c r="E242" s="19"/>
      <c r="F242" s="19"/>
    </row>
    <row r="243" spans="1:6" s="20" customFormat="1" ht="51.75" customHeight="1" hidden="1">
      <c r="A243" s="43"/>
      <c r="B243" s="44"/>
      <c r="C243" s="45"/>
      <c r="D243" s="46"/>
      <c r="E243" s="47"/>
      <c r="F243" s="47"/>
    </row>
    <row r="244" spans="1:6" s="6" customFormat="1" ht="7.5" customHeight="1" hidden="1" thickBot="1">
      <c r="A244" s="62">
        <v>1</v>
      </c>
      <c r="B244" s="62">
        <v>2</v>
      </c>
      <c r="C244" s="62">
        <v>3</v>
      </c>
      <c r="D244" s="62">
        <v>4</v>
      </c>
      <c r="E244" s="62">
        <v>5</v>
      </c>
      <c r="F244" s="62">
        <v>6</v>
      </c>
    </row>
    <row r="245" spans="1:6" s="114" customFormat="1" ht="24" customHeight="1" hidden="1" thickBot="1">
      <c r="A245" s="52">
        <v>926</v>
      </c>
      <c r="B245" s="366" t="s">
        <v>235</v>
      </c>
      <c r="C245" s="353"/>
      <c r="D245" s="354"/>
      <c r="E245" s="113">
        <f>E246+E253</f>
        <v>0</v>
      </c>
      <c r="F245" s="113">
        <f>F246+F253+F257</f>
        <v>0</v>
      </c>
    </row>
    <row r="246" spans="1:6" s="20" customFormat="1" ht="25.5" customHeight="1" hidden="1">
      <c r="A246" s="58"/>
      <c r="B246" s="115">
        <v>92601</v>
      </c>
      <c r="C246" s="448" t="s">
        <v>256</v>
      </c>
      <c r="D246" s="449"/>
      <c r="E246" s="89">
        <f>SUM(E249:E251)</f>
        <v>0</v>
      </c>
      <c r="F246" s="89">
        <f>SUM(F249:F251)</f>
        <v>0</v>
      </c>
    </row>
    <row r="247" spans="1:6" s="20" customFormat="1" ht="25.5" hidden="1">
      <c r="A247" s="69"/>
      <c r="B247" s="81"/>
      <c r="C247" s="36" t="s">
        <v>231</v>
      </c>
      <c r="D247" s="37" t="s">
        <v>232</v>
      </c>
      <c r="E247" s="19"/>
      <c r="F247" s="19"/>
    </row>
    <row r="248" spans="1:6" s="20" customFormat="1" ht="26.25" customHeight="1" hidden="1">
      <c r="A248" s="462" t="s">
        <v>290</v>
      </c>
      <c r="B248" s="463"/>
      <c r="C248" s="463"/>
      <c r="D248" s="463"/>
      <c r="E248" s="463"/>
      <c r="F248" s="464"/>
    </row>
    <row r="249" spans="1:6" s="20" customFormat="1" ht="38.25" customHeight="1" hidden="1">
      <c r="A249" s="146"/>
      <c r="B249" s="171"/>
      <c r="C249" s="267">
        <v>6300</v>
      </c>
      <c r="D249" s="268" t="s">
        <v>289</v>
      </c>
      <c r="E249" s="266"/>
      <c r="F249" s="266"/>
    </row>
    <row r="250" spans="1:6" s="20" customFormat="1" ht="38.25" hidden="1">
      <c r="A250" s="146"/>
      <c r="B250" s="159"/>
      <c r="C250" s="169">
        <v>6290</v>
      </c>
      <c r="D250" s="186" t="s">
        <v>46</v>
      </c>
      <c r="E250" s="97"/>
      <c r="F250" s="97"/>
    </row>
    <row r="251" spans="1:6" s="20" customFormat="1" ht="39" hidden="1" thickBot="1">
      <c r="A251" s="146"/>
      <c r="B251" s="159"/>
      <c r="C251" s="169">
        <v>6298</v>
      </c>
      <c r="D251" s="186" t="s">
        <v>46</v>
      </c>
      <c r="E251" s="97"/>
      <c r="F251" s="97"/>
    </row>
    <row r="252" spans="1:7" s="120" customFormat="1" ht="21.75" customHeight="1" thickBot="1">
      <c r="A252" s="459" t="s">
        <v>236</v>
      </c>
      <c r="B252" s="460"/>
      <c r="C252" s="460"/>
      <c r="D252" s="461"/>
      <c r="E252" s="331">
        <f>E91+E108+E224+E7+E53+E153+E61+E38+E33+E185</f>
        <v>279250.7</v>
      </c>
      <c r="F252" s="331">
        <f>F91+F108+F224+F7+F53+F153+F61+F38+F33+F185</f>
        <v>1003652</v>
      </c>
      <c r="G252" s="174">
        <f>E252-F252</f>
        <v>-724401.3</v>
      </c>
    </row>
    <row r="253" ht="8.25" customHeight="1">
      <c r="E253" s="121"/>
    </row>
    <row r="254" spans="1:7" ht="14.25" customHeight="1">
      <c r="A254" s="122" t="s">
        <v>237</v>
      </c>
      <c r="B254" s="123"/>
      <c r="C254" s="123"/>
      <c r="E254" s="124"/>
      <c r="F254" s="180"/>
      <c r="G254" s="296"/>
    </row>
    <row r="255" spans="2:8" ht="12.75">
      <c r="B255" s="126"/>
      <c r="C255" s="123"/>
      <c r="D255" s="125"/>
      <c r="E255" s="125"/>
      <c r="F255" s="125"/>
      <c r="G255" s="179">
        <f>2!G478</f>
        <v>-724401.3</v>
      </c>
      <c r="H255" s="179">
        <f>G255-G252</f>
        <v>0</v>
      </c>
    </row>
    <row r="256" spans="2:7" ht="12.75">
      <c r="B256" s="123"/>
      <c r="C256" s="123"/>
      <c r="D256" s="125"/>
      <c r="E256" s="125"/>
      <c r="F256" s="180"/>
      <c r="G256" s="179"/>
    </row>
    <row r="257" spans="2:6" ht="12.75">
      <c r="B257" s="123"/>
      <c r="C257" s="123"/>
      <c r="D257" s="125"/>
      <c r="E257" s="125"/>
      <c r="F257" s="125"/>
    </row>
    <row r="258" spans="2:7" ht="12.75">
      <c r="B258" s="123"/>
      <c r="C258" s="123"/>
      <c r="D258" s="125"/>
      <c r="E258" s="125"/>
      <c r="F258" s="125"/>
      <c r="G258" s="179"/>
    </row>
    <row r="259" spans="2:6" ht="12.75">
      <c r="B259" s="123"/>
      <c r="C259" s="123"/>
      <c r="D259" s="125"/>
      <c r="E259" s="125"/>
      <c r="F259" s="125"/>
    </row>
    <row r="260" spans="2:6" ht="12.75">
      <c r="B260" s="123"/>
      <c r="C260" s="123"/>
      <c r="D260" s="125"/>
      <c r="E260" s="125"/>
      <c r="F260" s="125"/>
    </row>
    <row r="261" spans="2:6" ht="12.75">
      <c r="B261" s="123"/>
      <c r="C261" s="123"/>
      <c r="D261" s="125"/>
      <c r="E261" s="125"/>
      <c r="F261" s="125"/>
    </row>
    <row r="262" spans="2:6" ht="12.75">
      <c r="B262" s="123"/>
      <c r="C262" s="123"/>
      <c r="D262" s="125"/>
      <c r="E262" s="125"/>
      <c r="F262" s="125"/>
    </row>
    <row r="263" spans="2:6" ht="12.75">
      <c r="B263" s="123"/>
      <c r="C263" s="123"/>
      <c r="D263" s="125"/>
      <c r="E263" s="125"/>
      <c r="F263" s="125"/>
    </row>
    <row r="264" spans="2:6" ht="12.75">
      <c r="B264" s="123"/>
      <c r="C264" s="123"/>
      <c r="D264" s="125"/>
      <c r="E264" s="125"/>
      <c r="F264" s="125"/>
    </row>
    <row r="265" spans="2:6" ht="12.75">
      <c r="B265" s="123"/>
      <c r="C265" s="123"/>
      <c r="D265" s="125"/>
      <c r="E265" s="125"/>
      <c r="F265" s="125"/>
    </row>
    <row r="266" spans="2:6" ht="12.75">
      <c r="B266" s="123"/>
      <c r="C266" s="123"/>
      <c r="D266" s="125"/>
      <c r="E266" s="125"/>
      <c r="F266" s="125"/>
    </row>
    <row r="267" spans="2:6" ht="12.75">
      <c r="B267" s="123"/>
      <c r="C267" s="123"/>
      <c r="D267" s="125"/>
      <c r="E267" s="125"/>
      <c r="F267" s="125"/>
    </row>
    <row r="268" spans="2:6" ht="12.75">
      <c r="B268" s="123"/>
      <c r="C268" s="123"/>
      <c r="D268" s="125"/>
      <c r="E268" s="125"/>
      <c r="F268" s="125"/>
    </row>
    <row r="269" spans="2:6" ht="12.75">
      <c r="B269" s="123"/>
      <c r="C269" s="123"/>
      <c r="D269" s="125"/>
      <c r="E269" s="125"/>
      <c r="F269" s="125"/>
    </row>
    <row r="270" spans="2:6" ht="12.75">
      <c r="B270" s="123"/>
      <c r="C270" s="123"/>
      <c r="D270" s="125"/>
      <c r="E270" s="125"/>
      <c r="F270" s="125"/>
    </row>
    <row r="271" spans="2:6" ht="12.75">
      <c r="B271" s="123"/>
      <c r="C271" s="123"/>
      <c r="D271" s="125"/>
      <c r="E271" s="125"/>
      <c r="F271" s="125"/>
    </row>
    <row r="272" spans="2:6" ht="12.75">
      <c r="B272" s="123"/>
      <c r="C272" s="123"/>
      <c r="D272" s="125"/>
      <c r="E272" s="125"/>
      <c r="F272" s="125"/>
    </row>
    <row r="273" spans="2:6" ht="12.75">
      <c r="B273" s="123"/>
      <c r="C273" s="123"/>
      <c r="D273" s="125"/>
      <c r="E273" s="125"/>
      <c r="F273" s="125"/>
    </row>
    <row r="274" spans="2:6" ht="12.75">
      <c r="B274" s="123"/>
      <c r="C274" s="123"/>
      <c r="D274" s="125"/>
      <c r="E274" s="125"/>
      <c r="F274" s="125"/>
    </row>
    <row r="275" spans="2:6" ht="12.75">
      <c r="B275" s="123"/>
      <c r="C275" s="123"/>
      <c r="D275" s="125"/>
      <c r="E275" s="125"/>
      <c r="F275" s="125"/>
    </row>
    <row r="276" spans="2:6" ht="12.75">
      <c r="B276" s="123"/>
      <c r="C276" s="123"/>
      <c r="D276" s="125"/>
      <c r="E276" s="125"/>
      <c r="F276" s="125"/>
    </row>
    <row r="277" spans="2:6" ht="12.75">
      <c r="B277" s="123"/>
      <c r="C277" s="123"/>
      <c r="D277" s="125"/>
      <c r="E277" s="125"/>
      <c r="F277" s="125"/>
    </row>
    <row r="278" spans="2:6" ht="12.75">
      <c r="B278" s="123"/>
      <c r="C278" s="123"/>
      <c r="D278" s="125"/>
      <c r="E278" s="125"/>
      <c r="F278" s="125"/>
    </row>
    <row r="279" spans="2:6" ht="12.75">
      <c r="B279" s="123"/>
      <c r="C279" s="123"/>
      <c r="D279" s="125"/>
      <c r="E279" s="125"/>
      <c r="F279" s="125"/>
    </row>
    <row r="280" spans="2:6" ht="12.75">
      <c r="B280" s="123"/>
      <c r="C280" s="123"/>
      <c r="D280" s="125"/>
      <c r="E280" s="125"/>
      <c r="F280" s="125"/>
    </row>
    <row r="281" spans="2:6" ht="12.75">
      <c r="B281" s="123"/>
      <c r="C281" s="123"/>
      <c r="D281" s="125"/>
      <c r="E281" s="125"/>
      <c r="F281" s="125"/>
    </row>
    <row r="282" spans="2:6" ht="12.75">
      <c r="B282" s="123"/>
      <c r="C282" s="123"/>
      <c r="D282" s="125"/>
      <c r="E282" s="125"/>
      <c r="F282" s="125"/>
    </row>
    <row r="283" spans="2:6" ht="12.75">
      <c r="B283" s="123"/>
      <c r="C283" s="123"/>
      <c r="D283" s="125"/>
      <c r="E283" s="125"/>
      <c r="F283" s="125"/>
    </row>
    <row r="284" spans="2:6" ht="12.75">
      <c r="B284" s="123"/>
      <c r="C284" s="123"/>
      <c r="D284" s="125"/>
      <c r="E284" s="125"/>
      <c r="F284" s="125"/>
    </row>
    <row r="285" spans="2:6" ht="12.75">
      <c r="B285" s="123"/>
      <c r="C285" s="123"/>
      <c r="D285" s="125"/>
      <c r="E285" s="125"/>
      <c r="F285" s="125"/>
    </row>
    <row r="286" spans="2:6" ht="12.75">
      <c r="B286" s="123"/>
      <c r="C286" s="123"/>
      <c r="D286" s="125"/>
      <c r="E286" s="125"/>
      <c r="F286" s="125"/>
    </row>
  </sheetData>
  <mergeCells count="77">
    <mergeCell ref="C34:D34"/>
    <mergeCell ref="B108:D108"/>
    <mergeCell ref="C109:D109"/>
    <mergeCell ref="B203:D203"/>
    <mergeCell ref="C65:D65"/>
    <mergeCell ref="B195:F195"/>
    <mergeCell ref="C62:D62"/>
    <mergeCell ref="B185:D185"/>
    <mergeCell ref="C201:D201"/>
    <mergeCell ref="B167:D167"/>
    <mergeCell ref="C39:D39"/>
    <mergeCell ref="A252:D252"/>
    <mergeCell ref="A248:F248"/>
    <mergeCell ref="C94:D94"/>
    <mergeCell ref="B91:D91"/>
    <mergeCell ref="C205:D205"/>
    <mergeCell ref="C232:D232"/>
    <mergeCell ref="C111:D111"/>
    <mergeCell ref="C136:D136"/>
    <mergeCell ref="B53:D53"/>
    <mergeCell ref="C54:D54"/>
    <mergeCell ref="B61:D61"/>
    <mergeCell ref="C133:D133"/>
    <mergeCell ref="B245:D245"/>
    <mergeCell ref="C158:D158"/>
    <mergeCell ref="C199:D199"/>
    <mergeCell ref="C188:D188"/>
    <mergeCell ref="C193:D193"/>
    <mergeCell ref="C168:D168"/>
    <mergeCell ref="A118:B118"/>
    <mergeCell ref="C246:D246"/>
    <mergeCell ref="B204:D204"/>
    <mergeCell ref="C225:D225"/>
    <mergeCell ref="C234:D234"/>
    <mergeCell ref="C239:D239"/>
    <mergeCell ref="B224:D224"/>
    <mergeCell ref="C211:D211"/>
    <mergeCell ref="A4:A5"/>
    <mergeCell ref="B4:B5"/>
    <mergeCell ref="C4:C5"/>
    <mergeCell ref="D4:D5"/>
    <mergeCell ref="C21:D21"/>
    <mergeCell ref="B38:D38"/>
    <mergeCell ref="C119:D119"/>
    <mergeCell ref="F4:F5"/>
    <mergeCell ref="C106:F106"/>
    <mergeCell ref="B33:D33"/>
    <mergeCell ref="B41:D41"/>
    <mergeCell ref="C44:D44"/>
    <mergeCell ref="A95:B106"/>
    <mergeCell ref="E4:E5"/>
    <mergeCell ref="A2:F2"/>
    <mergeCell ref="C214:D214"/>
    <mergeCell ref="B208:D208"/>
    <mergeCell ref="B7:D7"/>
    <mergeCell ref="C17:D17"/>
    <mergeCell ref="C27:D27"/>
    <mergeCell ref="D46:E46"/>
    <mergeCell ref="B153:D153"/>
    <mergeCell ref="C165:D165"/>
    <mergeCell ref="B164:D164"/>
    <mergeCell ref="A40:B40"/>
    <mergeCell ref="A58:B58"/>
    <mergeCell ref="A66:B67"/>
    <mergeCell ref="A116:B116"/>
    <mergeCell ref="A120:B121"/>
    <mergeCell ref="A124:B124"/>
    <mergeCell ref="A130:B130"/>
    <mergeCell ref="A131:B132"/>
    <mergeCell ref="A135:B135"/>
    <mergeCell ref="A146:B146"/>
    <mergeCell ref="A159:B159"/>
    <mergeCell ref="A190:B190"/>
    <mergeCell ref="A194:B194"/>
    <mergeCell ref="A200:B200"/>
    <mergeCell ref="A226:B227"/>
    <mergeCell ref="A240:B241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96 /2008         
z dnia  17 grudnia  2008r.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I512"/>
  <sheetViews>
    <sheetView showGridLines="0" tabSelected="1" zoomScale="75" zoomScaleNormal="75" workbookViewId="0" topLeftCell="A434">
      <selection activeCell="F98" sqref="F98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4.375" style="2" customWidth="1"/>
    <col min="5" max="6" width="16.625" style="2" customWidth="1"/>
    <col min="7" max="7" width="12.625" style="2" bestFit="1" customWidth="1"/>
    <col min="8" max="8" width="20.375" style="2" customWidth="1"/>
    <col min="9" max="9" width="18.875" style="2" customWidth="1"/>
    <col min="10" max="16384" width="9.125" style="2" customWidth="1"/>
  </cols>
  <sheetData>
    <row r="1" ht="13.5" customHeight="1"/>
    <row r="2" spans="1:6" ht="17.25" customHeight="1">
      <c r="A2" s="363" t="s">
        <v>239</v>
      </c>
      <c r="B2" s="363"/>
      <c r="C2" s="363"/>
      <c r="D2" s="363"/>
      <c r="E2" s="363"/>
      <c r="F2" s="363"/>
    </row>
    <row r="3" spans="1:6" ht="9" customHeight="1" thickBot="1">
      <c r="A3" s="3"/>
      <c r="B3" s="3"/>
      <c r="C3" s="3"/>
      <c r="D3" s="3"/>
      <c r="E3" s="3"/>
      <c r="F3" s="3"/>
    </row>
    <row r="4" spans="1:6" s="4" customFormat="1" ht="22.5" customHeight="1">
      <c r="A4" s="445" t="s">
        <v>15</v>
      </c>
      <c r="B4" s="447" t="s">
        <v>16</v>
      </c>
      <c r="C4" s="447" t="s">
        <v>17</v>
      </c>
      <c r="D4" s="447" t="s">
        <v>18</v>
      </c>
      <c r="E4" s="436" t="s">
        <v>19</v>
      </c>
      <c r="F4" s="436" t="s">
        <v>20</v>
      </c>
    </row>
    <row r="5" spans="1:6" s="4" customFormat="1" ht="15" customHeight="1" thickBot="1">
      <c r="A5" s="446"/>
      <c r="B5" s="437"/>
      <c r="C5" s="437"/>
      <c r="D5" s="437"/>
      <c r="E5" s="437"/>
      <c r="F5" s="437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3</v>
      </c>
      <c r="E6" s="5">
        <v>4</v>
      </c>
      <c r="F6" s="5">
        <v>5</v>
      </c>
    </row>
    <row r="7" spans="1:8" s="9" customFormat="1" ht="23.25" customHeight="1" thickBot="1">
      <c r="A7" s="338" t="s">
        <v>21</v>
      </c>
      <c r="B7" s="355" t="s">
        <v>22</v>
      </c>
      <c r="C7" s="356"/>
      <c r="D7" s="357"/>
      <c r="E7" s="8">
        <f>E22+E47+E43+E8+E41</f>
        <v>31000</v>
      </c>
      <c r="F7" s="8">
        <f>F22+F47+F43+F8</f>
        <v>63300</v>
      </c>
      <c r="G7" s="55">
        <f>E7-F7</f>
        <v>-32300</v>
      </c>
      <c r="H7" s="55"/>
    </row>
    <row r="8" spans="1:7" s="14" customFormat="1" ht="23.25" customHeight="1" hidden="1">
      <c r="A8" s="10"/>
      <c r="B8" s="11" t="s">
        <v>23</v>
      </c>
      <c r="C8" s="12"/>
      <c r="D8" s="12" t="s">
        <v>24</v>
      </c>
      <c r="E8" s="13">
        <f>E9+E20</f>
        <v>0</v>
      </c>
      <c r="F8" s="13">
        <f>F20</f>
        <v>0</v>
      </c>
      <c r="G8" s="112">
        <f>E8-F8</f>
        <v>0</v>
      </c>
    </row>
    <row r="9" spans="1:6" s="20" customFormat="1" ht="21" customHeight="1" hidden="1">
      <c r="A9" s="146"/>
      <c r="B9" s="159"/>
      <c r="C9" s="45"/>
      <c r="D9" s="202" t="s">
        <v>241</v>
      </c>
      <c r="E9" s="203"/>
      <c r="F9" s="203"/>
    </row>
    <row r="10" spans="1:6" s="20" customFormat="1" ht="16.5" customHeight="1" hidden="1">
      <c r="A10" s="146"/>
      <c r="B10" s="44"/>
      <c r="C10" s="158" t="s">
        <v>35</v>
      </c>
      <c r="D10" s="216" t="s">
        <v>262</v>
      </c>
      <c r="E10" s="191"/>
      <c r="F10" s="35"/>
    </row>
    <row r="11" spans="1:6" s="20" customFormat="1" ht="16.5" customHeight="1" hidden="1">
      <c r="A11" s="146"/>
      <c r="B11" s="44"/>
      <c r="C11" s="188"/>
      <c r="D11" s="216" t="s">
        <v>260</v>
      </c>
      <c r="E11" s="191"/>
      <c r="F11" s="191"/>
    </row>
    <row r="12" spans="1:6" s="20" customFormat="1" ht="16.5" customHeight="1" hidden="1">
      <c r="A12" s="15"/>
      <c r="B12" s="16"/>
      <c r="C12" s="17" t="s">
        <v>25</v>
      </c>
      <c r="D12" s="18" t="s">
        <v>26</v>
      </c>
      <c r="E12" s="19"/>
      <c r="F12" s="19"/>
    </row>
    <row r="13" spans="1:6" s="20" customFormat="1" ht="16.5" customHeight="1" hidden="1">
      <c r="A13" s="15"/>
      <c r="B13" s="21"/>
      <c r="C13" s="22" t="s">
        <v>27</v>
      </c>
      <c r="D13" s="23" t="s">
        <v>28</v>
      </c>
      <c r="E13" s="24"/>
      <c r="F13" s="24"/>
    </row>
    <row r="14" spans="1:6" s="20" customFormat="1" ht="16.5" customHeight="1" hidden="1">
      <c r="A14" s="15"/>
      <c r="B14" s="21"/>
      <c r="C14" s="22" t="s">
        <v>29</v>
      </c>
      <c r="D14" s="23" t="s">
        <v>30</v>
      </c>
      <c r="E14" s="24"/>
      <c r="F14" s="24"/>
    </row>
    <row r="15" spans="1:6" s="20" customFormat="1" ht="16.5" customHeight="1" hidden="1">
      <c r="A15" s="15"/>
      <c r="B15" s="21"/>
      <c r="C15" s="22" t="s">
        <v>31</v>
      </c>
      <c r="D15" s="23" t="s">
        <v>32</v>
      </c>
      <c r="E15" s="24"/>
      <c r="F15" s="24"/>
    </row>
    <row r="16" spans="1:6" s="20" customFormat="1" ht="16.5" customHeight="1" hidden="1">
      <c r="A16" s="15"/>
      <c r="B16" s="21"/>
      <c r="C16" s="22" t="s">
        <v>33</v>
      </c>
      <c r="D16" s="23" t="s">
        <v>34</v>
      </c>
      <c r="E16" s="24"/>
      <c r="F16" s="24"/>
    </row>
    <row r="17" spans="1:6" s="20" customFormat="1" ht="16.5" customHeight="1" hidden="1">
      <c r="A17" s="15"/>
      <c r="B17" s="21"/>
      <c r="C17" s="22" t="s">
        <v>35</v>
      </c>
      <c r="D17" s="23" t="s">
        <v>36</v>
      </c>
      <c r="E17" s="24"/>
      <c r="F17" s="24"/>
    </row>
    <row r="18" spans="1:6" s="20" customFormat="1" ht="16.5" customHeight="1" hidden="1">
      <c r="A18" s="15"/>
      <c r="B18" s="21"/>
      <c r="C18" s="22" t="s">
        <v>37</v>
      </c>
      <c r="D18" s="23" t="s">
        <v>38</v>
      </c>
      <c r="E18" s="24"/>
      <c r="F18" s="24"/>
    </row>
    <row r="19" spans="1:6" s="20" customFormat="1" ht="16.5" customHeight="1" hidden="1">
      <c r="A19" s="15"/>
      <c r="B19" s="21"/>
      <c r="C19" s="26" t="s">
        <v>39</v>
      </c>
      <c r="D19" s="23" t="s">
        <v>40</v>
      </c>
      <c r="E19" s="24"/>
      <c r="F19" s="24"/>
    </row>
    <row r="20" spans="1:6" s="20" customFormat="1" ht="18" customHeight="1" hidden="1">
      <c r="A20" s="146"/>
      <c r="B20" s="44"/>
      <c r="C20" s="153" t="s">
        <v>47</v>
      </c>
      <c r="D20" s="170" t="s">
        <v>240</v>
      </c>
      <c r="E20" s="97"/>
      <c r="F20" s="97">
        <f>F21</f>
        <v>0</v>
      </c>
    </row>
    <row r="21" spans="1:6" s="20" customFormat="1" ht="18" customHeight="1" hidden="1">
      <c r="A21" s="146"/>
      <c r="B21" s="524" t="s">
        <v>299</v>
      </c>
      <c r="C21" s="524"/>
      <c r="D21" s="525"/>
      <c r="E21" s="244"/>
      <c r="F21" s="244"/>
    </row>
    <row r="22" spans="1:7" s="14" customFormat="1" ht="21.75" customHeight="1">
      <c r="A22" s="160"/>
      <c r="B22" s="232" t="s">
        <v>41</v>
      </c>
      <c r="C22" s="426" t="s">
        <v>42</v>
      </c>
      <c r="D22" s="427"/>
      <c r="E22" s="29">
        <f>E23+E28</f>
        <v>30000</v>
      </c>
      <c r="F22" s="29">
        <f>F23+F28</f>
        <v>63300</v>
      </c>
      <c r="G22" s="112">
        <f>E22-F22</f>
        <v>-33300</v>
      </c>
    </row>
    <row r="23" spans="1:6" s="20" customFormat="1" ht="22.5" customHeight="1">
      <c r="A23" s="416" t="s">
        <v>335</v>
      </c>
      <c r="B23" s="417"/>
      <c r="C23" s="96" t="s">
        <v>47</v>
      </c>
      <c r="D23" s="374" t="s">
        <v>48</v>
      </c>
      <c r="E23" s="97">
        <f>SUM(E24:E27)</f>
        <v>0</v>
      </c>
      <c r="F23" s="97">
        <f>SUM(F24:F27)</f>
        <v>62000</v>
      </c>
    </row>
    <row r="24" spans="1:6" s="20" customFormat="1" ht="15.75" customHeight="1">
      <c r="A24" s="416"/>
      <c r="B24" s="417"/>
      <c r="C24" s="512" t="s">
        <v>291</v>
      </c>
      <c r="D24" s="513"/>
      <c r="E24" s="248"/>
      <c r="F24" s="313">
        <v>48000</v>
      </c>
    </row>
    <row r="25" spans="1:6" s="20" customFormat="1" ht="28.5" customHeight="1">
      <c r="A25" s="416"/>
      <c r="B25" s="417"/>
      <c r="C25" s="522" t="s">
        <v>0</v>
      </c>
      <c r="D25" s="523"/>
      <c r="E25" s="213"/>
      <c r="F25" s="245">
        <v>12000</v>
      </c>
    </row>
    <row r="26" spans="1:6" s="20" customFormat="1" ht="15.75" customHeight="1">
      <c r="A26" s="416"/>
      <c r="B26" s="417"/>
      <c r="C26" s="520" t="s">
        <v>312</v>
      </c>
      <c r="D26" s="521"/>
      <c r="E26" s="191"/>
      <c r="F26" s="312">
        <v>2000</v>
      </c>
    </row>
    <row r="27" spans="1:6" s="20" customFormat="1" ht="18.75" customHeight="1" hidden="1">
      <c r="A27" s="416"/>
      <c r="B27" s="417"/>
      <c r="C27" s="153" t="s">
        <v>49</v>
      </c>
      <c r="D27" s="31" t="s">
        <v>48</v>
      </c>
      <c r="E27" s="19"/>
      <c r="F27" s="280"/>
    </row>
    <row r="28" spans="1:6" s="20" customFormat="1" ht="18.75" customHeight="1" hidden="1">
      <c r="A28" s="416"/>
      <c r="B28" s="417"/>
      <c r="C28" s="311">
        <v>6059</v>
      </c>
      <c r="D28" s="314" t="s">
        <v>316</v>
      </c>
      <c r="E28" s="97">
        <f>E30+E31</f>
        <v>30000</v>
      </c>
      <c r="F28" s="97">
        <f>F30+F31</f>
        <v>1300</v>
      </c>
    </row>
    <row r="29" spans="1:6" s="20" customFormat="1" ht="38.25" customHeight="1">
      <c r="A29" s="416"/>
      <c r="B29" s="417"/>
      <c r="C29" s="169">
        <v>6210</v>
      </c>
      <c r="D29" s="186" t="s">
        <v>313</v>
      </c>
      <c r="E29" s="97">
        <f>SUM(E30:E32)</f>
        <v>30000</v>
      </c>
      <c r="F29" s="371">
        <f>F30</f>
        <v>1300</v>
      </c>
    </row>
    <row r="30" spans="1:6" s="20" customFormat="1" ht="13.5" customHeight="1">
      <c r="A30" s="416"/>
      <c r="B30" s="417"/>
      <c r="C30" s="512" t="s">
        <v>312</v>
      </c>
      <c r="D30" s="513"/>
      <c r="E30" s="191"/>
      <c r="F30" s="245">
        <v>1300</v>
      </c>
    </row>
    <row r="31" spans="1:6" s="20" customFormat="1" ht="13.5" customHeight="1">
      <c r="A31" s="418"/>
      <c r="B31" s="419"/>
      <c r="C31" s="518" t="s">
        <v>314</v>
      </c>
      <c r="D31" s="519"/>
      <c r="E31" s="307">
        <v>30000</v>
      </c>
      <c r="F31" s="308"/>
    </row>
    <row r="32" spans="1:6" s="20" customFormat="1" ht="27.75" customHeight="1" hidden="1">
      <c r="A32" s="146"/>
      <c r="B32" s="159"/>
      <c r="C32" s="527" t="s">
        <v>315</v>
      </c>
      <c r="D32" s="528"/>
      <c r="E32" s="309"/>
      <c r="F32" s="310"/>
    </row>
    <row r="33" spans="1:6" s="20" customFormat="1" ht="17.25" customHeight="1" hidden="1">
      <c r="A33" s="218"/>
      <c r="B33" s="468" t="s">
        <v>291</v>
      </c>
      <c r="C33" s="468"/>
      <c r="D33" s="469"/>
      <c r="E33" s="191"/>
      <c r="F33" s="279"/>
    </row>
    <row r="34" spans="1:6" s="20" customFormat="1" ht="29.25" customHeight="1" hidden="1">
      <c r="A34" s="146"/>
      <c r="B34" s="520" t="s">
        <v>2</v>
      </c>
      <c r="C34" s="520"/>
      <c r="D34" s="521"/>
      <c r="E34" s="249"/>
      <c r="F34" s="249"/>
    </row>
    <row r="35" spans="1:6" s="20" customFormat="1" ht="39.75" customHeight="1" hidden="1">
      <c r="A35" s="146"/>
      <c r="B35" s="522" t="s">
        <v>296</v>
      </c>
      <c r="C35" s="522"/>
      <c r="D35" s="523"/>
      <c r="E35" s="249"/>
      <c r="F35" s="249"/>
    </row>
    <row r="36" spans="1:6" s="20" customFormat="1" ht="28.5" customHeight="1" hidden="1">
      <c r="A36" s="146"/>
      <c r="B36" s="522" t="s">
        <v>0</v>
      </c>
      <c r="C36" s="522"/>
      <c r="D36" s="523"/>
      <c r="E36" s="245"/>
      <c r="F36" s="245"/>
    </row>
    <row r="37" spans="1:6" s="20" customFormat="1" ht="28.5" customHeight="1" hidden="1">
      <c r="A37" s="146"/>
      <c r="B37" s="527" t="s">
        <v>1</v>
      </c>
      <c r="C37" s="527"/>
      <c r="D37" s="528"/>
      <c r="E37" s="245"/>
      <c r="F37" s="245"/>
    </row>
    <row r="38" spans="1:6" s="14" customFormat="1" ht="23.25" customHeight="1" hidden="1">
      <c r="A38" s="25"/>
      <c r="B38" s="278" t="s">
        <v>50</v>
      </c>
      <c r="C38" s="109"/>
      <c r="D38" s="109" t="s">
        <v>51</v>
      </c>
      <c r="E38" s="29"/>
      <c r="F38" s="281"/>
    </row>
    <row r="39" spans="1:6" s="20" customFormat="1" ht="19.5" customHeight="1" hidden="1">
      <c r="A39" s="15"/>
      <c r="B39" s="21"/>
      <c r="C39" s="26" t="s">
        <v>37</v>
      </c>
      <c r="D39" s="23" t="s">
        <v>38</v>
      </c>
      <c r="E39" s="19"/>
      <c r="F39" s="280"/>
    </row>
    <row r="40" spans="1:6" s="20" customFormat="1" ht="19.5" customHeight="1" hidden="1">
      <c r="A40" s="25"/>
      <c r="B40" s="16"/>
      <c r="C40" s="36" t="s">
        <v>47</v>
      </c>
      <c r="D40" s="37" t="s">
        <v>48</v>
      </c>
      <c r="E40" s="19"/>
      <c r="F40" s="19"/>
    </row>
    <row r="41" spans="1:6" s="14" customFormat="1" ht="19.5" customHeight="1">
      <c r="A41" s="146"/>
      <c r="B41" s="27" t="s">
        <v>52</v>
      </c>
      <c r="C41" s="426" t="s">
        <v>53</v>
      </c>
      <c r="D41" s="427"/>
      <c r="E41" s="29">
        <f>E42</f>
        <v>1000</v>
      </c>
      <c r="F41" s="281"/>
    </row>
    <row r="42" spans="1:6" s="20" customFormat="1" ht="26.25" thickBot="1">
      <c r="A42" s="414" t="s">
        <v>329</v>
      </c>
      <c r="B42" s="415"/>
      <c r="C42" s="372">
        <v>2850</v>
      </c>
      <c r="D42" s="373" t="s">
        <v>336</v>
      </c>
      <c r="E42" s="97">
        <v>1000</v>
      </c>
      <c r="F42" s="302"/>
    </row>
    <row r="43" spans="1:7" s="14" customFormat="1" ht="20.25" customHeight="1" hidden="1">
      <c r="A43" s="146"/>
      <c r="B43" s="27" t="s">
        <v>54</v>
      </c>
      <c r="C43" s="28"/>
      <c r="D43" s="28" t="s">
        <v>55</v>
      </c>
      <c r="E43" s="29">
        <f>E44</f>
        <v>0</v>
      </c>
      <c r="F43" s="29">
        <f>F44</f>
        <v>0</v>
      </c>
      <c r="G43" s="112">
        <f>E43-F43</f>
        <v>0</v>
      </c>
    </row>
    <row r="44" spans="1:6" s="20" customFormat="1" ht="16.5" customHeight="1" hidden="1">
      <c r="A44" s="146"/>
      <c r="B44" s="44"/>
      <c r="C44" s="154" t="s">
        <v>47</v>
      </c>
      <c r="D44" s="170" t="s">
        <v>240</v>
      </c>
      <c r="E44" s="97"/>
      <c r="F44" s="97">
        <f>SUM(F45:F46)</f>
        <v>0</v>
      </c>
    </row>
    <row r="45" spans="1:6" s="20" customFormat="1" ht="18" customHeight="1" hidden="1">
      <c r="A45" s="146"/>
      <c r="B45" s="44"/>
      <c r="C45" s="45"/>
      <c r="D45" s="237" t="s">
        <v>5</v>
      </c>
      <c r="E45" s="238"/>
      <c r="F45" s="239"/>
    </row>
    <row r="46" spans="1:6" s="20" customFormat="1" ht="18" customHeight="1" hidden="1">
      <c r="A46" s="235"/>
      <c r="B46" s="44"/>
      <c r="C46" s="45"/>
      <c r="D46" s="236" t="s">
        <v>275</v>
      </c>
      <c r="E46" s="240"/>
      <c r="F46" s="241"/>
    </row>
    <row r="47" spans="1:6" s="14" customFormat="1" ht="22.5" customHeight="1" hidden="1">
      <c r="A47" s="38"/>
      <c r="B47" s="27" t="s">
        <v>56</v>
      </c>
      <c r="C47" s="28"/>
      <c r="D47" s="28" t="s">
        <v>57</v>
      </c>
      <c r="E47" s="29">
        <f>E48</f>
        <v>0</v>
      </c>
      <c r="F47" s="29">
        <f>F48</f>
        <v>0</v>
      </c>
    </row>
    <row r="48" spans="1:6" s="20" customFormat="1" ht="19.5" customHeight="1" hidden="1">
      <c r="A48" s="15"/>
      <c r="B48" s="16"/>
      <c r="C48" s="36" t="s">
        <v>58</v>
      </c>
      <c r="D48" s="18" t="s">
        <v>59</v>
      </c>
      <c r="E48" s="19"/>
      <c r="F48" s="19"/>
    </row>
    <row r="49" spans="1:6" s="20" customFormat="1" ht="8.25" customHeight="1" hidden="1">
      <c r="A49" s="43"/>
      <c r="B49" s="44"/>
      <c r="C49" s="45"/>
      <c r="D49" s="46"/>
      <c r="E49" s="47"/>
      <c r="F49" s="47"/>
    </row>
    <row r="50" spans="1:6" s="6" customFormat="1" ht="7.5" customHeight="1" hidden="1" thickBot="1">
      <c r="A50" s="62">
        <v>1</v>
      </c>
      <c r="B50" s="62">
        <v>2</v>
      </c>
      <c r="C50" s="62">
        <v>3</v>
      </c>
      <c r="D50" s="62">
        <v>4</v>
      </c>
      <c r="E50" s="62">
        <v>5</v>
      </c>
      <c r="F50" s="62">
        <v>6</v>
      </c>
    </row>
    <row r="51" spans="1:6" s="295" customFormat="1" ht="33.75" customHeight="1" hidden="1" thickBot="1">
      <c r="A51" s="214">
        <v>400</v>
      </c>
      <c r="B51" s="366" t="s">
        <v>66</v>
      </c>
      <c r="C51" s="353"/>
      <c r="D51" s="354"/>
      <c r="E51" s="8">
        <f>E52</f>
        <v>0</v>
      </c>
      <c r="F51" s="149">
        <f>F52</f>
        <v>0</v>
      </c>
    </row>
    <row r="52" spans="1:6" s="14" customFormat="1" ht="22.5" customHeight="1" hidden="1">
      <c r="A52" s="139"/>
      <c r="B52" s="12">
        <v>40002</v>
      </c>
      <c r="C52" s="53"/>
      <c r="D52" s="53" t="s">
        <v>67</v>
      </c>
      <c r="E52" s="54"/>
      <c r="F52" s="54">
        <f>F53</f>
        <v>0</v>
      </c>
    </row>
    <row r="53" spans="1:6" s="20" customFormat="1" ht="18" customHeight="1" hidden="1">
      <c r="A53" s="146"/>
      <c r="B53" s="159"/>
      <c r="C53" s="45"/>
      <c r="D53" s="202" t="s">
        <v>241</v>
      </c>
      <c r="E53" s="203"/>
      <c r="F53" s="203"/>
    </row>
    <row r="54" spans="1:6" s="20" customFormat="1" ht="16.5" customHeight="1" hidden="1">
      <c r="A54" s="43"/>
      <c r="B54" s="44"/>
      <c r="C54" s="158" t="s">
        <v>79</v>
      </c>
      <c r="D54" s="217" t="s">
        <v>297</v>
      </c>
      <c r="E54" s="32"/>
      <c r="F54" s="32"/>
    </row>
    <row r="55" spans="1:6" s="20" customFormat="1" ht="19.5" customHeight="1" hidden="1">
      <c r="A55" s="43"/>
      <c r="B55" s="44"/>
      <c r="C55" s="154" t="s">
        <v>68</v>
      </c>
      <c r="D55" s="31" t="s">
        <v>69</v>
      </c>
      <c r="E55" s="32"/>
      <c r="F55" s="24"/>
    </row>
    <row r="56" spans="1:6" s="20" customFormat="1" ht="13.5" customHeight="1" hidden="1" thickBot="1">
      <c r="A56" s="43"/>
      <c r="B56" s="44"/>
      <c r="C56" s="154" t="s">
        <v>70</v>
      </c>
      <c r="D56" s="23" t="s">
        <v>71</v>
      </c>
      <c r="E56" s="24"/>
      <c r="F56" s="24"/>
    </row>
    <row r="57" spans="1:6" s="9" customFormat="1" ht="23.25" customHeight="1" thickBot="1">
      <c r="A57" s="214">
        <v>600</v>
      </c>
      <c r="B57" s="355" t="s">
        <v>72</v>
      </c>
      <c r="C57" s="356"/>
      <c r="D57" s="357"/>
      <c r="E57" s="8">
        <f>E61+E58</f>
        <v>12458</v>
      </c>
      <c r="F57" s="149">
        <f>F61+F58</f>
        <v>0</v>
      </c>
    </row>
    <row r="58" spans="1:6" s="14" customFormat="1" ht="18" customHeight="1">
      <c r="A58" s="342"/>
      <c r="B58" s="12">
        <v>60014</v>
      </c>
      <c r="C58" s="430" t="s">
        <v>73</v>
      </c>
      <c r="D58" s="431"/>
      <c r="E58" s="54">
        <f>E59</f>
        <v>5458</v>
      </c>
      <c r="F58" s="54">
        <f>F59</f>
        <v>0</v>
      </c>
    </row>
    <row r="59" spans="1:6" s="20" customFormat="1" ht="51">
      <c r="A59" s="441" t="s">
        <v>339</v>
      </c>
      <c r="B59" s="442"/>
      <c r="C59" s="184" t="s">
        <v>337</v>
      </c>
      <c r="D59" s="170" t="s">
        <v>338</v>
      </c>
      <c r="E59" s="42">
        <v>5458</v>
      </c>
      <c r="F59" s="42"/>
    </row>
    <row r="60" spans="1:6" s="20" customFormat="1" ht="26.25" customHeight="1">
      <c r="A60" s="443"/>
      <c r="B60" s="444"/>
      <c r="C60" s="516" t="s">
        <v>340</v>
      </c>
      <c r="D60" s="517"/>
      <c r="E60" s="219">
        <v>5458</v>
      </c>
      <c r="F60" s="42"/>
    </row>
    <row r="61" spans="1:7" s="14" customFormat="1" ht="20.25" customHeight="1">
      <c r="A61" s="157"/>
      <c r="B61" s="306">
        <v>60016</v>
      </c>
      <c r="C61" s="426" t="s">
        <v>76</v>
      </c>
      <c r="D61" s="427"/>
      <c r="E61" s="54">
        <f>E62+E69</f>
        <v>7000</v>
      </c>
      <c r="F61" s="54">
        <f>F62+F69</f>
        <v>0</v>
      </c>
      <c r="G61" s="112">
        <f>E61-F61</f>
        <v>7000</v>
      </c>
    </row>
    <row r="62" spans="1:6" s="20" customFormat="1" ht="21" customHeight="1" hidden="1">
      <c r="A62" s="146"/>
      <c r="B62" s="159"/>
      <c r="C62" s="45"/>
      <c r="D62" s="202" t="s">
        <v>241</v>
      </c>
      <c r="E62" s="203"/>
      <c r="F62" s="203"/>
    </row>
    <row r="63" spans="1:6" s="20" customFormat="1" ht="19.5" customHeight="1" hidden="1">
      <c r="A63" s="146"/>
      <c r="B63" s="44"/>
      <c r="C63" s="153" t="s">
        <v>29</v>
      </c>
      <c r="D63" s="23" t="s">
        <v>30</v>
      </c>
      <c r="E63" s="24"/>
      <c r="F63" s="24"/>
    </row>
    <row r="64" spans="1:6" s="20" customFormat="1" ht="19.5" customHeight="1" hidden="1">
      <c r="A64" s="146"/>
      <c r="B64" s="44"/>
      <c r="C64" s="153" t="s">
        <v>33</v>
      </c>
      <c r="D64" s="23" t="s">
        <v>34</v>
      </c>
      <c r="E64" s="24"/>
      <c r="F64" s="24"/>
    </row>
    <row r="65" spans="1:6" s="20" customFormat="1" ht="18.75" customHeight="1" hidden="1">
      <c r="A65" s="146"/>
      <c r="B65" s="44"/>
      <c r="C65" s="153"/>
      <c r="D65" s="128" t="s">
        <v>242</v>
      </c>
      <c r="E65" s="24"/>
      <c r="F65" s="24"/>
    </row>
    <row r="66" spans="1:6" s="20" customFormat="1" ht="16.5" customHeight="1" hidden="1">
      <c r="A66" s="146"/>
      <c r="B66" s="44"/>
      <c r="C66" s="158" t="s">
        <v>35</v>
      </c>
      <c r="D66" s="216" t="s">
        <v>265</v>
      </c>
      <c r="E66" s="35"/>
      <c r="F66" s="35"/>
    </row>
    <row r="67" spans="1:6" s="20" customFormat="1" ht="16.5" customHeight="1" hidden="1">
      <c r="A67" s="146"/>
      <c r="B67" s="44"/>
      <c r="C67" s="158" t="s">
        <v>79</v>
      </c>
      <c r="D67" s="217" t="s">
        <v>267</v>
      </c>
      <c r="E67" s="32"/>
      <c r="F67" s="32"/>
    </row>
    <row r="68" spans="1:6" s="20" customFormat="1" ht="16.5" customHeight="1" hidden="1">
      <c r="A68" s="146"/>
      <c r="B68" s="44"/>
      <c r="C68" s="158" t="s">
        <v>37</v>
      </c>
      <c r="D68" s="215" t="s">
        <v>266</v>
      </c>
      <c r="E68" s="42"/>
      <c r="F68" s="42"/>
    </row>
    <row r="69" spans="1:6" s="20" customFormat="1" ht="18.75" customHeight="1">
      <c r="A69" s="535" t="s">
        <v>339</v>
      </c>
      <c r="B69" s="536"/>
      <c r="C69" s="96" t="s">
        <v>47</v>
      </c>
      <c r="D69" s="374" t="s">
        <v>48</v>
      </c>
      <c r="E69" s="226">
        <f>E71</f>
        <v>7000</v>
      </c>
      <c r="F69" s="226"/>
    </row>
    <row r="70" spans="1:6" s="20" customFormat="1" ht="19.5" customHeight="1" hidden="1">
      <c r="A70" s="535"/>
      <c r="B70" s="536"/>
      <c r="C70" s="154" t="s">
        <v>47</v>
      </c>
      <c r="D70" s="255" t="s">
        <v>48</v>
      </c>
      <c r="E70" s="97"/>
      <c r="F70" s="97"/>
    </row>
    <row r="71" spans="1:6" s="20" customFormat="1" ht="18.75" customHeight="1" thickBot="1">
      <c r="A71" s="535"/>
      <c r="B71" s="536"/>
      <c r="C71" s="282"/>
      <c r="D71" s="319" t="s">
        <v>7</v>
      </c>
      <c r="E71" s="191">
        <v>7000</v>
      </c>
      <c r="F71" s="191"/>
    </row>
    <row r="72" spans="1:6" s="20" customFormat="1" ht="16.5" customHeight="1" hidden="1">
      <c r="A72" s="146"/>
      <c r="B72" s="44"/>
      <c r="C72" s="158"/>
      <c r="D72" s="303" t="s">
        <v>8</v>
      </c>
      <c r="E72" s="320"/>
      <c r="F72" s="172"/>
    </row>
    <row r="73" spans="1:6" s="20" customFormat="1" ht="19.5" customHeight="1" hidden="1" thickBot="1">
      <c r="A73" s="146"/>
      <c r="B73" s="44"/>
      <c r="C73" s="166"/>
      <c r="D73" s="138" t="s">
        <v>243</v>
      </c>
      <c r="E73" s="220"/>
      <c r="F73" s="129"/>
    </row>
    <row r="74" spans="1:7" s="9" customFormat="1" ht="22.5" customHeight="1" thickBot="1">
      <c r="A74" s="214">
        <v>700</v>
      </c>
      <c r="B74" s="355" t="s">
        <v>81</v>
      </c>
      <c r="C74" s="356"/>
      <c r="D74" s="357"/>
      <c r="E74" s="8">
        <f>E75</f>
        <v>0</v>
      </c>
      <c r="F74" s="149">
        <f>F75</f>
        <v>288853</v>
      </c>
      <c r="G74" s="55"/>
    </row>
    <row r="75" spans="1:6" s="14" customFormat="1" ht="22.5" customHeight="1">
      <c r="A75" s="56"/>
      <c r="B75" s="12">
        <v>70005</v>
      </c>
      <c r="C75" s="430" t="s">
        <v>82</v>
      </c>
      <c r="D75" s="431"/>
      <c r="E75" s="13">
        <f>SUM(E78:E83)</f>
        <v>0</v>
      </c>
      <c r="F75" s="13">
        <f>SUM(F84:F88)</f>
        <v>288853</v>
      </c>
    </row>
    <row r="76" spans="1:6" s="20" customFormat="1" ht="20.25" customHeight="1" hidden="1">
      <c r="A76" s="146"/>
      <c r="B76" s="159"/>
      <c r="C76" s="45"/>
      <c r="D76" s="202" t="s">
        <v>323</v>
      </c>
      <c r="E76" s="203">
        <f>E81+E82</f>
        <v>0</v>
      </c>
      <c r="F76" s="203">
        <f>16660+2000+7393+252800</f>
        <v>278853</v>
      </c>
    </row>
    <row r="77" spans="1:6" s="20" customFormat="1" ht="16.5" customHeight="1" hidden="1">
      <c r="A77" s="146"/>
      <c r="B77" s="44"/>
      <c r="C77" s="158" t="s">
        <v>79</v>
      </c>
      <c r="D77" s="217" t="s">
        <v>298</v>
      </c>
      <c r="E77" s="32"/>
      <c r="F77" s="32"/>
    </row>
    <row r="78" spans="1:6" s="20" customFormat="1" ht="25.5" hidden="1">
      <c r="A78" s="146"/>
      <c r="B78" s="44"/>
      <c r="C78" s="152" t="s">
        <v>83</v>
      </c>
      <c r="D78" s="57" t="s">
        <v>84</v>
      </c>
      <c r="E78" s="35"/>
      <c r="F78" s="35"/>
    </row>
    <row r="79" spans="1:6" s="20" customFormat="1" ht="19.5" customHeight="1" hidden="1">
      <c r="A79" s="146"/>
      <c r="B79" s="44"/>
      <c r="C79" s="152" t="s">
        <v>85</v>
      </c>
      <c r="D79" s="59" t="s">
        <v>86</v>
      </c>
      <c r="E79" s="35"/>
      <c r="F79" s="35"/>
    </row>
    <row r="80" spans="1:6" s="20" customFormat="1" ht="63.75" hidden="1">
      <c r="A80" s="146"/>
      <c r="B80" s="44"/>
      <c r="C80" s="153" t="s">
        <v>64</v>
      </c>
      <c r="D80" s="34" t="s">
        <v>65</v>
      </c>
      <c r="E80" s="32"/>
      <c r="F80" s="24"/>
    </row>
    <row r="81" spans="1:6" s="20" customFormat="1" ht="18.75" customHeight="1" hidden="1">
      <c r="A81" s="146"/>
      <c r="B81" s="44"/>
      <c r="C81" s="153" t="s">
        <v>58</v>
      </c>
      <c r="D81" s="60" t="s">
        <v>59</v>
      </c>
      <c r="E81" s="32"/>
      <c r="F81" s="24"/>
    </row>
    <row r="82" spans="1:6" s="20" customFormat="1" ht="19.5" customHeight="1" hidden="1">
      <c r="A82" s="146"/>
      <c r="B82" s="44"/>
      <c r="C82" s="153" t="s">
        <v>87</v>
      </c>
      <c r="D82" s="23" t="s">
        <v>88</v>
      </c>
      <c r="E82" s="32"/>
      <c r="F82" s="24"/>
    </row>
    <row r="83" spans="1:6" s="20" customFormat="1" ht="28.5" customHeight="1" hidden="1">
      <c r="A83" s="146"/>
      <c r="B83" s="44"/>
      <c r="C83" s="339">
        <v>6298</v>
      </c>
      <c r="D83" s="31" t="s">
        <v>46</v>
      </c>
      <c r="E83" s="24"/>
      <c r="F83" s="24"/>
    </row>
    <row r="84" spans="1:6" s="20" customFormat="1" ht="19.5" customHeight="1">
      <c r="A84" s="506" t="s">
        <v>341</v>
      </c>
      <c r="B84" s="507"/>
      <c r="C84" s="96" t="s">
        <v>37</v>
      </c>
      <c r="D84" s="255" t="s">
        <v>38</v>
      </c>
      <c r="E84" s="97"/>
      <c r="F84" s="97">
        <v>16660</v>
      </c>
    </row>
    <row r="85" spans="1:6" s="20" customFormat="1" ht="19.5" customHeight="1">
      <c r="A85" s="506"/>
      <c r="B85" s="507"/>
      <c r="C85" s="96" t="s">
        <v>89</v>
      </c>
      <c r="D85" s="186" t="s">
        <v>90</v>
      </c>
      <c r="E85" s="97"/>
      <c r="F85" s="97">
        <v>2000</v>
      </c>
    </row>
    <row r="86" spans="1:6" s="20" customFormat="1" ht="19.5" customHeight="1">
      <c r="A86" s="506"/>
      <c r="B86" s="507"/>
      <c r="C86" s="96" t="s">
        <v>74</v>
      </c>
      <c r="D86" s="255" t="s">
        <v>75</v>
      </c>
      <c r="E86" s="97"/>
      <c r="F86" s="97">
        <v>7393</v>
      </c>
    </row>
    <row r="87" spans="1:6" s="20" customFormat="1" ht="19.5" customHeight="1">
      <c r="A87" s="506"/>
      <c r="B87" s="507"/>
      <c r="C87" s="96" t="s">
        <v>91</v>
      </c>
      <c r="D87" s="375" t="s">
        <v>92</v>
      </c>
      <c r="E87" s="97"/>
      <c r="F87" s="97">
        <v>252800</v>
      </c>
    </row>
    <row r="88" spans="1:6" s="20" customFormat="1" ht="25.5">
      <c r="A88" s="506"/>
      <c r="B88" s="507"/>
      <c r="C88" s="184" t="s">
        <v>127</v>
      </c>
      <c r="D88" s="170" t="s">
        <v>128</v>
      </c>
      <c r="E88" s="97"/>
      <c r="F88" s="97">
        <v>10000</v>
      </c>
    </row>
    <row r="89" spans="1:6" s="20" customFormat="1" ht="13.5" thickBot="1">
      <c r="A89" s="506"/>
      <c r="B89" s="507"/>
      <c r="C89" s="514" t="s">
        <v>309</v>
      </c>
      <c r="D89" s="515"/>
      <c r="E89" s="191"/>
      <c r="F89" s="191">
        <v>10000</v>
      </c>
    </row>
    <row r="90" spans="1:6" s="20" customFormat="1" ht="21.75" customHeight="1" hidden="1">
      <c r="A90" s="229"/>
      <c r="B90" s="252"/>
      <c r="C90" s="288"/>
      <c r="D90" s="289" t="s">
        <v>9</v>
      </c>
      <c r="E90" s="290"/>
      <c r="F90" s="291"/>
    </row>
    <row r="91" spans="1:6" s="20" customFormat="1" ht="19.5" customHeight="1" hidden="1">
      <c r="A91" s="58"/>
      <c r="B91" s="16"/>
      <c r="C91" s="36" t="s">
        <v>47</v>
      </c>
      <c r="D91" s="18" t="s">
        <v>48</v>
      </c>
      <c r="E91" s="19"/>
      <c r="F91" s="19"/>
    </row>
    <row r="92" spans="1:6" s="14" customFormat="1" ht="22.5" customHeight="1" hidden="1">
      <c r="A92" s="56"/>
      <c r="B92" s="28">
        <v>70095</v>
      </c>
      <c r="C92" s="28"/>
      <c r="D92" s="28" t="s">
        <v>57</v>
      </c>
      <c r="E92" s="29">
        <f>SUM(E93:E95)</f>
        <v>0</v>
      </c>
      <c r="F92" s="29">
        <f>SUM(F93:F95)</f>
        <v>0</v>
      </c>
    </row>
    <row r="93" spans="1:6" s="20" customFormat="1" ht="19.5" customHeight="1" hidden="1">
      <c r="A93" s="15"/>
      <c r="B93" s="16"/>
      <c r="C93" s="17" t="s">
        <v>70</v>
      </c>
      <c r="D93" s="18" t="s">
        <v>71</v>
      </c>
      <c r="E93" s="19"/>
      <c r="F93" s="19"/>
    </row>
    <row r="94" spans="1:6" s="20" customFormat="1" ht="19.5" customHeight="1" hidden="1">
      <c r="A94" s="15"/>
      <c r="B94" s="21"/>
      <c r="C94" s="22" t="s">
        <v>37</v>
      </c>
      <c r="D94" s="23" t="s">
        <v>38</v>
      </c>
      <c r="E94" s="24"/>
      <c r="F94" s="24"/>
    </row>
    <row r="95" spans="1:6" s="20" customFormat="1" ht="19.5" customHeight="1" hidden="1" thickBot="1">
      <c r="A95" s="15"/>
      <c r="B95" s="21"/>
      <c r="C95" s="26" t="s">
        <v>74</v>
      </c>
      <c r="D95" s="23" t="s">
        <v>75</v>
      </c>
      <c r="E95" s="24"/>
      <c r="F95" s="24"/>
    </row>
    <row r="96" spans="1:6" s="9" customFormat="1" ht="26.25" customHeight="1" thickBot="1">
      <c r="A96" s="214">
        <v>710</v>
      </c>
      <c r="B96" s="526" t="s">
        <v>93</v>
      </c>
      <c r="C96" s="356"/>
      <c r="D96" s="357"/>
      <c r="E96" s="8">
        <f>E104+E97</f>
        <v>0</v>
      </c>
      <c r="F96" s="149">
        <f>F97</f>
        <v>26250</v>
      </c>
    </row>
    <row r="97" spans="1:6" s="14" customFormat="1" ht="18.75" customHeight="1">
      <c r="A97" s="350"/>
      <c r="B97" s="28">
        <v>71004</v>
      </c>
      <c r="C97" s="304"/>
      <c r="D97" s="53" t="s">
        <v>94</v>
      </c>
      <c r="E97" s="54"/>
      <c r="F97" s="54">
        <f>SUM(F98:F99)</f>
        <v>26250</v>
      </c>
    </row>
    <row r="98" spans="1:6" s="20" customFormat="1" ht="17.25" customHeight="1">
      <c r="A98" s="416" t="s">
        <v>342</v>
      </c>
      <c r="B98" s="497"/>
      <c r="C98" s="96" t="s">
        <v>33</v>
      </c>
      <c r="D98" s="255" t="s">
        <v>34</v>
      </c>
      <c r="E98" s="97"/>
      <c r="F98" s="97">
        <v>720</v>
      </c>
    </row>
    <row r="99" spans="1:6" s="20" customFormat="1" ht="21.75" customHeight="1">
      <c r="A99" s="418"/>
      <c r="B99" s="498"/>
      <c r="C99" s="40" t="s">
        <v>37</v>
      </c>
      <c r="D99" s="299" t="s">
        <v>38</v>
      </c>
      <c r="E99" s="42"/>
      <c r="F99" s="42">
        <f>25530</f>
        <v>25530</v>
      </c>
    </row>
    <row r="100" spans="1:6" s="20" customFormat="1" ht="13.5" customHeight="1" hidden="1" thickBot="1">
      <c r="A100" s="351"/>
      <c r="B100" s="159"/>
      <c r="C100" s="45"/>
      <c r="D100" s="377" t="s">
        <v>262</v>
      </c>
      <c r="E100" s="378"/>
      <c r="F100" s="35"/>
    </row>
    <row r="101" spans="1:6" s="20" customFormat="1" ht="21" customHeight="1">
      <c r="A101" s="43"/>
      <c r="B101" s="44"/>
      <c r="C101" s="45"/>
      <c r="D101" s="46"/>
      <c r="E101" s="47"/>
      <c r="F101" s="47"/>
    </row>
    <row r="102" spans="1:6" s="6" customFormat="1" ht="7.5" customHeight="1" thickBot="1">
      <c r="A102" s="48">
        <v>1</v>
      </c>
      <c r="B102" s="62">
        <v>2</v>
      </c>
      <c r="C102" s="62">
        <v>3</v>
      </c>
      <c r="D102" s="62">
        <v>4</v>
      </c>
      <c r="E102" s="62">
        <v>5</v>
      </c>
      <c r="F102" s="62">
        <v>6</v>
      </c>
    </row>
    <row r="103" spans="1:6" s="9" customFormat="1" ht="21.75" customHeight="1" thickBot="1">
      <c r="A103" s="214">
        <v>750</v>
      </c>
      <c r="B103" s="355" t="s">
        <v>95</v>
      </c>
      <c r="C103" s="356"/>
      <c r="D103" s="357"/>
      <c r="E103" s="8">
        <f>E122+E104+E111+E162+E157</f>
        <v>32630</v>
      </c>
      <c r="F103" s="149">
        <f>F122+F104+F111+F162</f>
        <v>2928</v>
      </c>
    </row>
    <row r="104" spans="1:6" s="14" customFormat="1" ht="18.75" customHeight="1">
      <c r="A104" s="139"/>
      <c r="B104" s="53">
        <v>75018</v>
      </c>
      <c r="C104" s="430" t="s">
        <v>321</v>
      </c>
      <c r="D104" s="431"/>
      <c r="E104" s="54">
        <f>SUM(E106:E107)</f>
        <v>0</v>
      </c>
      <c r="F104" s="54">
        <f>F105</f>
        <v>2928</v>
      </c>
    </row>
    <row r="105" spans="1:6" s="20" customFormat="1" ht="51">
      <c r="A105" s="506" t="s">
        <v>345</v>
      </c>
      <c r="B105" s="507"/>
      <c r="C105" s="184" t="s">
        <v>343</v>
      </c>
      <c r="D105" s="170" t="s">
        <v>344</v>
      </c>
      <c r="E105" s="226">
        <f>E107</f>
        <v>0</v>
      </c>
      <c r="F105" s="226">
        <f>F106</f>
        <v>2928</v>
      </c>
    </row>
    <row r="106" spans="1:6" s="20" customFormat="1" ht="26.25" customHeight="1">
      <c r="A106" s="508"/>
      <c r="B106" s="509"/>
      <c r="C106" s="516" t="s">
        <v>273</v>
      </c>
      <c r="D106" s="517"/>
      <c r="E106" s="42"/>
      <c r="F106" s="254">
        <v>2928</v>
      </c>
    </row>
    <row r="107" spans="1:6" s="20" customFormat="1" ht="51" hidden="1">
      <c r="A107" s="146"/>
      <c r="B107" s="159"/>
      <c r="C107" s="152" t="s">
        <v>99</v>
      </c>
      <c r="D107" s="37" t="s">
        <v>100</v>
      </c>
      <c r="E107" s="35"/>
      <c r="F107" s="19"/>
    </row>
    <row r="108" spans="1:6" s="20" customFormat="1" ht="16.5" customHeight="1" hidden="1">
      <c r="A108" s="146"/>
      <c r="B108" s="44"/>
      <c r="C108" s="153" t="s">
        <v>25</v>
      </c>
      <c r="D108" s="23" t="s">
        <v>26</v>
      </c>
      <c r="E108" s="24"/>
      <c r="F108" s="24"/>
    </row>
    <row r="109" spans="1:6" s="20" customFormat="1" ht="16.5" customHeight="1" hidden="1">
      <c r="A109" s="146"/>
      <c r="B109" s="44"/>
      <c r="C109" s="153" t="s">
        <v>29</v>
      </c>
      <c r="D109" s="23" t="s">
        <v>30</v>
      </c>
      <c r="E109" s="24"/>
      <c r="F109" s="24"/>
    </row>
    <row r="110" spans="1:6" s="20" customFormat="1" ht="16.5" customHeight="1" hidden="1">
      <c r="A110" s="146"/>
      <c r="B110" s="44"/>
      <c r="C110" s="154" t="s">
        <v>31</v>
      </c>
      <c r="D110" s="23" t="s">
        <v>32</v>
      </c>
      <c r="E110" s="24"/>
      <c r="F110" s="24"/>
    </row>
    <row r="111" spans="1:6" s="14" customFormat="1" ht="21" customHeight="1">
      <c r="A111" s="56"/>
      <c r="B111" s="28">
        <v>75022</v>
      </c>
      <c r="C111" s="426" t="s">
        <v>101</v>
      </c>
      <c r="D111" s="427"/>
      <c r="E111" s="29">
        <f>E112</f>
        <v>5000</v>
      </c>
      <c r="F111" s="29">
        <f>SUM(F113:F117)</f>
        <v>0</v>
      </c>
    </row>
    <row r="112" spans="1:7" s="20" customFormat="1" ht="21" customHeight="1" hidden="1">
      <c r="A112" s="146"/>
      <c r="B112" s="159"/>
      <c r="C112" s="253"/>
      <c r="D112" s="202" t="s">
        <v>322</v>
      </c>
      <c r="E112" s="203">
        <f>3000+2000</f>
        <v>5000</v>
      </c>
      <c r="F112" s="203">
        <f>F116+F117</f>
        <v>0</v>
      </c>
      <c r="G112" s="20">
        <v>5000</v>
      </c>
    </row>
    <row r="113" spans="1:6" s="20" customFormat="1" ht="18" customHeight="1">
      <c r="A113" s="510" t="s">
        <v>346</v>
      </c>
      <c r="B113" s="511"/>
      <c r="C113" s="96" t="s">
        <v>102</v>
      </c>
      <c r="D113" s="255" t="s">
        <v>103</v>
      </c>
      <c r="E113" s="97">
        <v>3010</v>
      </c>
      <c r="F113" s="97"/>
    </row>
    <row r="114" spans="1:6" s="20" customFormat="1" ht="18" customHeight="1">
      <c r="A114" s="510"/>
      <c r="B114" s="511"/>
      <c r="C114" s="96" t="s">
        <v>35</v>
      </c>
      <c r="D114" s="255" t="s">
        <v>36</v>
      </c>
      <c r="E114" s="97">
        <v>770</v>
      </c>
      <c r="F114" s="97"/>
    </row>
    <row r="115" spans="1:6" s="20" customFormat="1" ht="18" customHeight="1">
      <c r="A115" s="510"/>
      <c r="B115" s="511"/>
      <c r="C115" s="96" t="s">
        <v>104</v>
      </c>
      <c r="D115" s="255" t="s">
        <v>105</v>
      </c>
      <c r="E115" s="97">
        <f>5000-E114-E113</f>
        <v>1220</v>
      </c>
      <c r="F115" s="97"/>
    </row>
    <row r="116" spans="1:6" s="20" customFormat="1" ht="18" customHeight="1" hidden="1">
      <c r="A116" s="146"/>
      <c r="B116" s="44"/>
      <c r="C116" s="96" t="s">
        <v>37</v>
      </c>
      <c r="D116" s="255" t="s">
        <v>38</v>
      </c>
      <c r="E116" s="97"/>
      <c r="F116" s="97"/>
    </row>
    <row r="117" spans="1:6" s="20" customFormat="1" ht="18" customHeight="1" hidden="1">
      <c r="A117" s="146"/>
      <c r="B117" s="44"/>
      <c r="C117" s="96" t="s">
        <v>106</v>
      </c>
      <c r="D117" s="255" t="s">
        <v>107</v>
      </c>
      <c r="E117" s="97"/>
      <c r="F117" s="97"/>
    </row>
    <row r="118" spans="1:6" s="20" customFormat="1" ht="14.25" customHeight="1" hidden="1" thickBot="1">
      <c r="A118" s="43"/>
      <c r="B118" s="44"/>
      <c r="C118" s="45"/>
      <c r="D118" s="46"/>
      <c r="E118" s="47"/>
      <c r="F118" s="47"/>
    </row>
    <row r="119" spans="1:6" s="4" customFormat="1" ht="22.5" customHeight="1" hidden="1">
      <c r="A119" s="445" t="s">
        <v>15</v>
      </c>
      <c r="B119" s="447" t="s">
        <v>16</v>
      </c>
      <c r="C119" s="447" t="s">
        <v>17</v>
      </c>
      <c r="D119" s="447" t="s">
        <v>18</v>
      </c>
      <c r="E119" s="436" t="s">
        <v>19</v>
      </c>
      <c r="F119" s="436" t="s">
        <v>20</v>
      </c>
    </row>
    <row r="120" spans="1:6" s="4" customFormat="1" ht="15" customHeight="1" hidden="1" thickBot="1">
      <c r="A120" s="446"/>
      <c r="B120" s="437"/>
      <c r="C120" s="437"/>
      <c r="D120" s="437"/>
      <c r="E120" s="437"/>
      <c r="F120" s="437"/>
    </row>
    <row r="121" spans="1:6" s="6" customFormat="1" ht="7.5" customHeight="1" hidden="1">
      <c r="A121" s="48">
        <v>1</v>
      </c>
      <c r="B121" s="48">
        <v>2</v>
      </c>
      <c r="C121" s="48">
        <v>3</v>
      </c>
      <c r="D121" s="48">
        <v>3</v>
      </c>
      <c r="E121" s="48">
        <v>4</v>
      </c>
      <c r="F121" s="48">
        <v>5</v>
      </c>
    </row>
    <row r="122" spans="1:6" s="14" customFormat="1" ht="21" customHeight="1">
      <c r="A122" s="139"/>
      <c r="B122" s="28">
        <v>75023</v>
      </c>
      <c r="C122" s="426" t="s">
        <v>108</v>
      </c>
      <c r="D122" s="427"/>
      <c r="E122" s="29">
        <f>E137</f>
        <v>23930</v>
      </c>
      <c r="F122" s="29">
        <f>SUM(F126:F156)-F148</f>
        <v>0</v>
      </c>
    </row>
    <row r="123" spans="1:6" s="20" customFormat="1" ht="25.5" hidden="1">
      <c r="A123" s="146"/>
      <c r="B123" s="159"/>
      <c r="C123" s="152" t="s">
        <v>109</v>
      </c>
      <c r="D123" s="37" t="s">
        <v>110</v>
      </c>
      <c r="E123" s="35"/>
      <c r="F123" s="19"/>
    </row>
    <row r="124" spans="1:6" s="20" customFormat="1" ht="19.5" customHeight="1" hidden="1">
      <c r="A124" s="146"/>
      <c r="B124" s="159"/>
      <c r="C124" s="153" t="s">
        <v>43</v>
      </c>
      <c r="D124" s="60" t="s">
        <v>44</v>
      </c>
      <c r="E124" s="32"/>
      <c r="F124" s="24"/>
    </row>
    <row r="125" spans="1:6" s="20" customFormat="1" ht="38.25" hidden="1">
      <c r="A125" s="146"/>
      <c r="B125" s="159"/>
      <c r="C125" s="339">
        <v>6298</v>
      </c>
      <c r="D125" s="31" t="s">
        <v>46</v>
      </c>
      <c r="E125" s="32"/>
      <c r="F125" s="24"/>
    </row>
    <row r="126" spans="1:6" s="20" customFormat="1" ht="17.25" customHeight="1" hidden="1">
      <c r="A126" s="146"/>
      <c r="B126" s="44"/>
      <c r="C126" s="154" t="s">
        <v>111</v>
      </c>
      <c r="D126" s="23" t="s">
        <v>112</v>
      </c>
      <c r="E126" s="24"/>
      <c r="F126" s="24"/>
    </row>
    <row r="127" spans="1:7" s="20" customFormat="1" ht="17.25" customHeight="1">
      <c r="A127" s="485" t="s">
        <v>351</v>
      </c>
      <c r="B127" s="486"/>
      <c r="C127" s="96" t="s">
        <v>25</v>
      </c>
      <c r="D127" s="255" t="s">
        <v>26</v>
      </c>
      <c r="E127" s="97">
        <f>11000-E129-E130-E132</f>
        <v>9610</v>
      </c>
      <c r="F127" s="97"/>
      <c r="G127" s="98"/>
    </row>
    <row r="128" spans="1:6" s="20" customFormat="1" ht="17.25" customHeight="1" hidden="1">
      <c r="A128" s="485"/>
      <c r="B128" s="486"/>
      <c r="C128" s="250" t="s">
        <v>27</v>
      </c>
      <c r="D128" s="18" t="s">
        <v>28</v>
      </c>
      <c r="E128" s="19"/>
      <c r="F128" s="19"/>
    </row>
    <row r="129" spans="1:7" s="20" customFormat="1" ht="17.25" customHeight="1">
      <c r="A129" s="485"/>
      <c r="B129" s="486"/>
      <c r="C129" s="96" t="s">
        <v>29</v>
      </c>
      <c r="D129" s="255" t="s">
        <v>30</v>
      </c>
      <c r="E129" s="97">
        <v>1176</v>
      </c>
      <c r="F129" s="97"/>
      <c r="G129" s="380">
        <f>23930-11000</f>
        <v>12930</v>
      </c>
    </row>
    <row r="130" spans="1:7" s="20" customFormat="1" ht="17.25" customHeight="1">
      <c r="A130" s="485"/>
      <c r="B130" s="486"/>
      <c r="C130" s="96" t="s">
        <v>31</v>
      </c>
      <c r="D130" s="255" t="s">
        <v>32</v>
      </c>
      <c r="E130" s="97">
        <v>114</v>
      </c>
      <c r="F130" s="97"/>
      <c r="G130" s="20">
        <f>G129-2930</f>
        <v>10000</v>
      </c>
    </row>
    <row r="131" spans="1:6" s="20" customFormat="1" ht="17.25" customHeight="1" hidden="1">
      <c r="A131" s="485"/>
      <c r="B131" s="486"/>
      <c r="C131" s="96" t="s">
        <v>113</v>
      </c>
      <c r="D131" s="255" t="s">
        <v>114</v>
      </c>
      <c r="E131" s="97"/>
      <c r="F131" s="97"/>
    </row>
    <row r="132" spans="1:6" s="20" customFormat="1" ht="17.25" customHeight="1">
      <c r="A132" s="487"/>
      <c r="B132" s="488"/>
      <c r="C132" s="96" t="s">
        <v>33</v>
      </c>
      <c r="D132" s="255" t="s">
        <v>34</v>
      </c>
      <c r="E132" s="97">
        <v>100</v>
      </c>
      <c r="F132" s="97"/>
    </row>
    <row r="133" spans="1:6" s="20" customFormat="1" ht="17.25" customHeight="1">
      <c r="A133" s="489" t="s">
        <v>352</v>
      </c>
      <c r="B133" s="490"/>
      <c r="C133" s="96" t="s">
        <v>35</v>
      </c>
      <c r="D133" s="255" t="s">
        <v>36</v>
      </c>
      <c r="E133" s="97">
        <v>10000</v>
      </c>
      <c r="F133" s="97"/>
    </row>
    <row r="134" spans="1:6" s="20" customFormat="1" ht="17.25" customHeight="1" hidden="1">
      <c r="A134" s="367"/>
      <c r="B134" s="44"/>
      <c r="C134" s="96" t="s">
        <v>70</v>
      </c>
      <c r="D134" s="255" t="s">
        <v>71</v>
      </c>
      <c r="E134" s="97"/>
      <c r="F134" s="97"/>
    </row>
    <row r="135" spans="1:6" s="20" customFormat="1" ht="17.25" customHeight="1" hidden="1">
      <c r="A135" s="367"/>
      <c r="B135" s="44"/>
      <c r="C135" s="96" t="s">
        <v>79</v>
      </c>
      <c r="D135" s="255" t="s">
        <v>80</v>
      </c>
      <c r="E135" s="97"/>
      <c r="F135" s="97"/>
    </row>
    <row r="136" spans="1:6" s="20" customFormat="1" ht="17.25" customHeight="1" hidden="1">
      <c r="A136" s="367"/>
      <c r="B136" s="44"/>
      <c r="C136" s="96" t="s">
        <v>115</v>
      </c>
      <c r="D136" s="255" t="s">
        <v>116</v>
      </c>
      <c r="E136" s="97"/>
      <c r="F136" s="97"/>
    </row>
    <row r="137" spans="1:6" s="20" customFormat="1" ht="18.75" customHeight="1" hidden="1">
      <c r="A137" s="367"/>
      <c r="B137" s="44"/>
      <c r="C137" s="96"/>
      <c r="D137" s="170" t="s">
        <v>241</v>
      </c>
      <c r="E137" s="97">
        <f>E138+5000+5000+2928+2</f>
        <v>23930</v>
      </c>
      <c r="F137" s="97"/>
    </row>
    <row r="138" spans="1:6" s="20" customFormat="1" ht="18.75" customHeight="1" hidden="1">
      <c r="A138" s="367"/>
      <c r="B138" s="159"/>
      <c r="C138" s="96"/>
      <c r="D138" s="381" t="s">
        <v>262</v>
      </c>
      <c r="E138" s="203">
        <v>11000</v>
      </c>
      <c r="F138" s="97"/>
    </row>
    <row r="139" spans="1:6" s="20" customFormat="1" ht="17.25" customHeight="1" hidden="1">
      <c r="A139" s="367"/>
      <c r="B139" s="44"/>
      <c r="C139" s="96" t="s">
        <v>37</v>
      </c>
      <c r="D139" s="255" t="s">
        <v>38</v>
      </c>
      <c r="E139" s="97"/>
      <c r="F139" s="97"/>
    </row>
    <row r="140" spans="1:6" s="20" customFormat="1" ht="17.25" customHeight="1" hidden="1">
      <c r="A140" s="367"/>
      <c r="B140" s="44"/>
      <c r="C140" s="152" t="s">
        <v>117</v>
      </c>
      <c r="D140" s="18" t="s">
        <v>118</v>
      </c>
      <c r="E140" s="19"/>
      <c r="F140" s="19"/>
    </row>
    <row r="141" spans="1:6" s="20" customFormat="1" ht="25.5" hidden="1">
      <c r="A141" s="367"/>
      <c r="B141" s="44"/>
      <c r="C141" s="153" t="s">
        <v>119</v>
      </c>
      <c r="D141" s="31" t="s">
        <v>120</v>
      </c>
      <c r="E141" s="24"/>
      <c r="F141" s="24"/>
    </row>
    <row r="142" spans="1:6" s="20" customFormat="1" ht="25.5" hidden="1">
      <c r="A142" s="367"/>
      <c r="B142" s="44"/>
      <c r="C142" s="153" t="s">
        <v>121</v>
      </c>
      <c r="D142" s="31" t="s">
        <v>122</v>
      </c>
      <c r="E142" s="24"/>
      <c r="F142" s="24"/>
    </row>
    <row r="143" spans="1:6" s="20" customFormat="1" ht="25.5" hidden="1">
      <c r="A143" s="367"/>
      <c r="B143" s="44"/>
      <c r="C143" s="153" t="s">
        <v>89</v>
      </c>
      <c r="D143" s="31" t="s">
        <v>90</v>
      </c>
      <c r="E143" s="24"/>
      <c r="F143" s="24"/>
    </row>
    <row r="144" spans="1:6" s="20" customFormat="1" ht="16.5" customHeight="1" hidden="1">
      <c r="A144" s="367"/>
      <c r="B144" s="44"/>
      <c r="C144" s="153" t="s">
        <v>106</v>
      </c>
      <c r="D144" s="23" t="s">
        <v>107</v>
      </c>
      <c r="E144" s="24"/>
      <c r="F144" s="24"/>
    </row>
    <row r="145" spans="1:6" s="20" customFormat="1" ht="16.5" customHeight="1" hidden="1">
      <c r="A145" s="367"/>
      <c r="B145" s="44"/>
      <c r="C145" s="153" t="s">
        <v>74</v>
      </c>
      <c r="D145" s="23" t="s">
        <v>75</v>
      </c>
      <c r="E145" s="24"/>
      <c r="F145" s="24"/>
    </row>
    <row r="146" spans="1:6" s="20" customFormat="1" ht="14.25" customHeight="1" hidden="1">
      <c r="A146" s="367"/>
      <c r="B146" s="44"/>
      <c r="C146" s="376" t="s">
        <v>39</v>
      </c>
      <c r="D146" s="67" t="s">
        <v>40</v>
      </c>
      <c r="E146" s="68"/>
      <c r="F146" s="68"/>
    </row>
    <row r="147" spans="1:6" s="20" customFormat="1" ht="12" customHeight="1" hidden="1">
      <c r="A147" s="159"/>
      <c r="B147" s="44"/>
      <c r="C147" s="45"/>
      <c r="D147" s="46"/>
      <c r="E147" s="47"/>
      <c r="F147" s="47"/>
    </row>
    <row r="148" spans="1:6" s="6" customFormat="1" ht="7.5" customHeight="1" hidden="1">
      <c r="A148" s="48">
        <v>1</v>
      </c>
      <c r="B148" s="48">
        <v>2</v>
      </c>
      <c r="C148" s="48">
        <v>3</v>
      </c>
      <c r="D148" s="48">
        <v>4</v>
      </c>
      <c r="E148" s="48"/>
      <c r="F148" s="48">
        <v>6</v>
      </c>
    </row>
    <row r="149" spans="1:6" s="20" customFormat="1" ht="25.5" hidden="1">
      <c r="A149" s="367"/>
      <c r="B149" s="44"/>
      <c r="C149" s="250" t="s">
        <v>123</v>
      </c>
      <c r="D149" s="37" t="s">
        <v>124</v>
      </c>
      <c r="E149" s="19"/>
      <c r="F149" s="19"/>
    </row>
    <row r="150" spans="1:6" s="20" customFormat="1" ht="25.5">
      <c r="A150" s="420" t="s">
        <v>353</v>
      </c>
      <c r="B150" s="421"/>
      <c r="C150" s="96" t="s">
        <v>125</v>
      </c>
      <c r="D150" s="186" t="s">
        <v>126</v>
      </c>
      <c r="E150" s="97">
        <v>2930</v>
      </c>
      <c r="F150" s="97"/>
    </row>
    <row r="151" spans="1:6" s="20" customFormat="1" ht="13.5" customHeight="1">
      <c r="A151" s="146"/>
      <c r="B151" s="159"/>
      <c r="C151" s="45"/>
      <c r="D151" s="221" t="s">
        <v>347</v>
      </c>
      <c r="E151" s="378"/>
      <c r="F151" s="35"/>
    </row>
    <row r="152" spans="1:6" s="20" customFormat="1" ht="19.5" customHeight="1" hidden="1">
      <c r="A152" s="146"/>
      <c r="B152" s="44"/>
      <c r="C152" s="153" t="s">
        <v>47</v>
      </c>
      <c r="D152" s="23" t="s">
        <v>48</v>
      </c>
      <c r="E152" s="24"/>
      <c r="F152" s="24"/>
    </row>
    <row r="153" spans="1:6" s="20" customFormat="1" ht="9.75" customHeight="1" hidden="1">
      <c r="A153" s="146"/>
      <c r="B153" s="44"/>
      <c r="C153" s="153"/>
      <c r="D153" s="23"/>
      <c r="E153" s="24"/>
      <c r="F153" s="24"/>
    </row>
    <row r="154" spans="1:6" s="20" customFormat="1" ht="25.5" hidden="1">
      <c r="A154" s="146"/>
      <c r="B154" s="44"/>
      <c r="C154" s="153" t="s">
        <v>127</v>
      </c>
      <c r="D154" s="31" t="s">
        <v>128</v>
      </c>
      <c r="E154" s="24"/>
      <c r="F154" s="24"/>
    </row>
    <row r="155" spans="1:6" s="20" customFormat="1" ht="17.25" customHeight="1" hidden="1">
      <c r="A155" s="146"/>
      <c r="B155" s="44"/>
      <c r="C155" s="153" t="s">
        <v>49</v>
      </c>
      <c r="D155" s="23" t="s">
        <v>48</v>
      </c>
      <c r="E155" s="24"/>
      <c r="F155" s="24"/>
    </row>
    <row r="156" spans="1:6" s="20" customFormat="1" ht="17.25" customHeight="1" hidden="1">
      <c r="A156" s="146"/>
      <c r="B156" s="44"/>
      <c r="C156" s="154" t="s">
        <v>129</v>
      </c>
      <c r="D156" s="23" t="s">
        <v>48</v>
      </c>
      <c r="E156" s="24"/>
      <c r="F156" s="24"/>
    </row>
    <row r="157" spans="1:6" s="14" customFormat="1" ht="22.5" customHeight="1" hidden="1">
      <c r="A157" s="139"/>
      <c r="B157" s="53">
        <v>75075</v>
      </c>
      <c r="C157" s="143"/>
      <c r="D157" s="28" t="s">
        <v>130</v>
      </c>
      <c r="E157" s="29">
        <f>E158</f>
        <v>0</v>
      </c>
      <c r="F157" s="29">
        <f>SUM(F158:F167)</f>
        <v>0</v>
      </c>
    </row>
    <row r="158" spans="1:6" s="20" customFormat="1" ht="15" customHeight="1" hidden="1">
      <c r="A158" s="146"/>
      <c r="B158" s="44"/>
      <c r="C158" s="152" t="s">
        <v>33</v>
      </c>
      <c r="D158" s="170" t="s">
        <v>241</v>
      </c>
      <c r="E158" s="97">
        <f>E159+E160</f>
        <v>0</v>
      </c>
      <c r="F158" s="97"/>
    </row>
    <row r="159" spans="1:6" s="20" customFormat="1" ht="17.25" customHeight="1" hidden="1">
      <c r="A159" s="229"/>
      <c r="B159" s="252"/>
      <c r="C159" s="151"/>
      <c r="D159" s="257" t="s">
        <v>288</v>
      </c>
      <c r="E159" s="265"/>
      <c r="F159" s="42"/>
    </row>
    <row r="160" spans="1:6" s="20" customFormat="1" ht="17.25" customHeight="1" hidden="1">
      <c r="A160" s="69"/>
      <c r="B160" s="16"/>
      <c r="C160" s="17" t="s">
        <v>37</v>
      </c>
      <c r="D160" s="18" t="s">
        <v>38</v>
      </c>
      <c r="E160" s="19"/>
      <c r="F160" s="19"/>
    </row>
    <row r="161" spans="1:6" s="20" customFormat="1" ht="17.25" customHeight="1" hidden="1">
      <c r="A161" s="15"/>
      <c r="B161" s="21"/>
      <c r="C161" s="26" t="s">
        <v>74</v>
      </c>
      <c r="D161" s="23" t="s">
        <v>75</v>
      </c>
      <c r="E161" s="24"/>
      <c r="F161" s="24"/>
    </row>
    <row r="162" spans="1:6" s="14" customFormat="1" ht="19.5" customHeight="1">
      <c r="A162" s="139"/>
      <c r="B162" s="28">
        <v>75095</v>
      </c>
      <c r="C162" s="426" t="s">
        <v>57</v>
      </c>
      <c r="D162" s="427"/>
      <c r="E162" s="29">
        <f>E163</f>
        <v>3700</v>
      </c>
      <c r="F162" s="29">
        <f>F163</f>
        <v>0</v>
      </c>
    </row>
    <row r="163" spans="1:6" s="20" customFormat="1" ht="20.25" customHeight="1" thickBot="1">
      <c r="A163" s="491" t="s">
        <v>346</v>
      </c>
      <c r="B163" s="492"/>
      <c r="C163" s="96" t="s">
        <v>102</v>
      </c>
      <c r="D163" s="255" t="s">
        <v>103</v>
      </c>
      <c r="E163" s="97">
        <v>3700</v>
      </c>
      <c r="F163" s="97"/>
    </row>
    <row r="164" spans="1:6" s="9" customFormat="1" ht="54.75" customHeight="1" hidden="1" thickBot="1">
      <c r="A164" s="7">
        <v>751</v>
      </c>
      <c r="B164" s="366" t="s">
        <v>131</v>
      </c>
      <c r="C164" s="353"/>
      <c r="D164" s="354"/>
      <c r="E164" s="8">
        <f>E165+E170</f>
        <v>0</v>
      </c>
      <c r="F164" s="8">
        <f>F165+F170</f>
        <v>0</v>
      </c>
    </row>
    <row r="165" spans="1:6" s="14" customFormat="1" ht="28.5" hidden="1">
      <c r="A165" s="56"/>
      <c r="B165" s="12">
        <v>75101</v>
      </c>
      <c r="C165" s="12"/>
      <c r="D165" s="71" t="s">
        <v>132</v>
      </c>
      <c r="E165" s="13">
        <f>E166</f>
        <v>0</v>
      </c>
      <c r="F165" s="13">
        <f>SUM(F167:F169)</f>
        <v>0</v>
      </c>
    </row>
    <row r="166" spans="1:6" s="20" customFormat="1" ht="51" hidden="1">
      <c r="A166" s="25"/>
      <c r="B166" s="63"/>
      <c r="C166" s="17" t="s">
        <v>97</v>
      </c>
      <c r="D166" s="57" t="s">
        <v>98</v>
      </c>
      <c r="E166" s="35"/>
      <c r="F166" s="19"/>
    </row>
    <row r="167" spans="1:6" s="20" customFormat="1" ht="17.25" customHeight="1" hidden="1">
      <c r="A167" s="15"/>
      <c r="B167" s="21"/>
      <c r="C167" s="22" t="s">
        <v>29</v>
      </c>
      <c r="D167" s="23" t="s">
        <v>30</v>
      </c>
      <c r="E167" s="24"/>
      <c r="F167" s="24"/>
    </row>
    <row r="168" spans="1:6" s="20" customFormat="1" ht="17.25" customHeight="1" hidden="1">
      <c r="A168" s="15"/>
      <c r="B168" s="21"/>
      <c r="C168" s="22" t="s">
        <v>31</v>
      </c>
      <c r="D168" s="23" t="s">
        <v>32</v>
      </c>
      <c r="E168" s="24"/>
      <c r="F168" s="24"/>
    </row>
    <row r="169" spans="1:6" s="20" customFormat="1" ht="17.25" customHeight="1" hidden="1">
      <c r="A169" s="15"/>
      <c r="B169" s="21"/>
      <c r="C169" s="26" t="s">
        <v>33</v>
      </c>
      <c r="D169" s="23" t="s">
        <v>34</v>
      </c>
      <c r="E169" s="24"/>
      <c r="F169" s="24"/>
    </row>
    <row r="170" spans="1:6" s="14" customFormat="1" ht="54" customHeight="1" hidden="1">
      <c r="A170" s="64"/>
      <c r="B170" s="200">
        <v>75109</v>
      </c>
      <c r="C170" s="200"/>
      <c r="D170" s="209" t="s">
        <v>133</v>
      </c>
      <c r="E170" s="201">
        <f>E171</f>
        <v>0</v>
      </c>
      <c r="F170" s="201">
        <f>SUM(F174:F180)</f>
        <v>0</v>
      </c>
    </row>
    <row r="171" spans="1:6" s="20" customFormat="1" ht="21" customHeight="1" hidden="1">
      <c r="A171" s="146"/>
      <c r="B171" s="159"/>
      <c r="C171" s="45"/>
      <c r="D171" s="202" t="s">
        <v>241</v>
      </c>
      <c r="E171" s="203">
        <f>E172+E173</f>
        <v>0</v>
      </c>
      <c r="F171" s="97"/>
    </row>
    <row r="172" spans="1:6" s="20" customFormat="1" ht="21" customHeight="1" hidden="1">
      <c r="A172" s="146"/>
      <c r="B172" s="159"/>
      <c r="C172" s="45"/>
      <c r="D172" s="207" t="s">
        <v>262</v>
      </c>
      <c r="E172" s="208"/>
      <c r="F172" s="194"/>
    </row>
    <row r="173" spans="1:6" s="20" customFormat="1" ht="21" customHeight="1" hidden="1">
      <c r="A173" s="146"/>
      <c r="B173" s="159"/>
      <c r="C173" s="45"/>
      <c r="D173" s="204" t="s">
        <v>260</v>
      </c>
      <c r="E173" s="206"/>
      <c r="F173" s="19"/>
    </row>
    <row r="174" spans="1:6" s="20" customFormat="1" ht="19.5" customHeight="1" hidden="1">
      <c r="A174" s="146"/>
      <c r="B174" s="44"/>
      <c r="C174" s="45" t="s">
        <v>102</v>
      </c>
      <c r="D174" s="199" t="s">
        <v>103</v>
      </c>
      <c r="E174" s="205"/>
      <c r="F174" s="19"/>
    </row>
    <row r="175" spans="1:6" s="20" customFormat="1" ht="19.5" customHeight="1" hidden="1">
      <c r="A175" s="146"/>
      <c r="B175" s="44"/>
      <c r="C175" s="45" t="s">
        <v>29</v>
      </c>
      <c r="D175" s="199" t="s">
        <v>30</v>
      </c>
      <c r="E175" s="205"/>
      <c r="F175" s="19"/>
    </row>
    <row r="176" spans="1:6" s="20" customFormat="1" ht="19.5" customHeight="1" hidden="1">
      <c r="A176" s="146"/>
      <c r="B176" s="44"/>
      <c r="C176" s="45" t="s">
        <v>31</v>
      </c>
      <c r="D176" s="199" t="s">
        <v>32</v>
      </c>
      <c r="E176" s="205"/>
      <c r="F176" s="19"/>
    </row>
    <row r="177" spans="1:6" s="20" customFormat="1" ht="19.5" customHeight="1" hidden="1">
      <c r="A177" s="146"/>
      <c r="B177" s="44"/>
      <c r="C177" s="45" t="s">
        <v>33</v>
      </c>
      <c r="D177" s="199" t="s">
        <v>34</v>
      </c>
      <c r="E177" s="205"/>
      <c r="F177" s="19"/>
    </row>
    <row r="178" spans="1:6" s="20" customFormat="1" ht="19.5" customHeight="1" hidden="1">
      <c r="A178" s="146"/>
      <c r="B178" s="44"/>
      <c r="C178" s="45" t="s">
        <v>35</v>
      </c>
      <c r="D178" s="199" t="s">
        <v>36</v>
      </c>
      <c r="E178" s="205"/>
      <c r="F178" s="19"/>
    </row>
    <row r="179" spans="1:6" s="20" customFormat="1" ht="19.5" customHeight="1" hidden="1">
      <c r="A179" s="146"/>
      <c r="B179" s="44"/>
      <c r="C179" s="45" t="s">
        <v>70</v>
      </c>
      <c r="D179" s="199" t="s">
        <v>71</v>
      </c>
      <c r="E179" s="205"/>
      <c r="F179" s="19"/>
    </row>
    <row r="180" spans="1:6" s="20" customFormat="1" ht="19.5" customHeight="1" hidden="1" thickBot="1">
      <c r="A180" s="69"/>
      <c r="B180" s="16"/>
      <c r="C180" s="36" t="s">
        <v>37</v>
      </c>
      <c r="D180" s="18" t="s">
        <v>38</v>
      </c>
      <c r="E180" s="19"/>
      <c r="F180" s="19"/>
    </row>
    <row r="181" spans="1:6" s="9" customFormat="1" ht="23.25" customHeight="1" hidden="1" thickBot="1">
      <c r="A181" s="73">
        <v>752</v>
      </c>
      <c r="B181" s="52"/>
      <c r="C181" s="7"/>
      <c r="D181" s="70" t="s">
        <v>134</v>
      </c>
      <c r="E181" s="8">
        <f>E182</f>
        <v>0</v>
      </c>
      <c r="F181" s="8">
        <f>F182</f>
        <v>0</v>
      </c>
    </row>
    <row r="182" spans="1:6" s="14" customFormat="1" ht="23.25" customHeight="1" hidden="1">
      <c r="A182" s="51"/>
      <c r="B182" s="74">
        <v>75212</v>
      </c>
      <c r="C182" s="74"/>
      <c r="D182" s="75" t="s">
        <v>135</v>
      </c>
      <c r="E182" s="76">
        <f>SUM(E183:E186)-E184</f>
        <v>0</v>
      </c>
      <c r="F182" s="76">
        <f>SUM(F183:F186)-F184</f>
        <v>0</v>
      </c>
    </row>
    <row r="183" spans="1:6" s="20" customFormat="1" ht="51" hidden="1">
      <c r="A183" s="39"/>
      <c r="B183" s="77"/>
      <c r="C183" s="66" t="s">
        <v>97</v>
      </c>
      <c r="D183" s="78" t="s">
        <v>98</v>
      </c>
      <c r="E183" s="68"/>
      <c r="F183" s="68"/>
    </row>
    <row r="184" spans="1:6" s="6" customFormat="1" ht="7.5" customHeight="1" hidden="1">
      <c r="A184" s="48">
        <v>1</v>
      </c>
      <c r="B184" s="48">
        <v>2</v>
      </c>
      <c r="C184" s="48">
        <v>3</v>
      </c>
      <c r="D184" s="48">
        <v>4</v>
      </c>
      <c r="E184" s="48">
        <v>5</v>
      </c>
      <c r="F184" s="48">
        <v>6</v>
      </c>
    </row>
    <row r="185" spans="1:6" s="20" customFormat="1" ht="38.25" hidden="1">
      <c r="A185" s="79"/>
      <c r="B185" s="80"/>
      <c r="C185" s="40" t="s">
        <v>77</v>
      </c>
      <c r="D185" s="41" t="s">
        <v>78</v>
      </c>
      <c r="E185" s="42"/>
      <c r="F185" s="42"/>
    </row>
    <row r="186" spans="1:6" s="20" customFormat="1" ht="16.5" customHeight="1" hidden="1">
      <c r="A186" s="69"/>
      <c r="B186" s="81"/>
      <c r="C186" s="36" t="s">
        <v>37</v>
      </c>
      <c r="D186" s="37" t="s">
        <v>38</v>
      </c>
      <c r="E186" s="19"/>
      <c r="F186" s="19"/>
    </row>
    <row r="187" spans="1:6" s="20" customFormat="1" ht="18" customHeight="1" hidden="1" thickBot="1">
      <c r="A187" s="146"/>
      <c r="B187" s="159"/>
      <c r="C187" s="45"/>
      <c r="D187" s="204" t="s">
        <v>260</v>
      </c>
      <c r="E187" s="332">
        <v>10000</v>
      </c>
      <c r="F187" s="19"/>
    </row>
    <row r="188" spans="1:6" s="9" customFormat="1" ht="31.5" customHeight="1" thickBot="1">
      <c r="A188" s="214">
        <v>754</v>
      </c>
      <c r="B188" s="366" t="s">
        <v>136</v>
      </c>
      <c r="C188" s="353"/>
      <c r="D188" s="354"/>
      <c r="E188" s="8">
        <f>E191</f>
        <v>8060</v>
      </c>
      <c r="F188" s="149">
        <f>F213+F189+F191+F219</f>
        <v>0</v>
      </c>
    </row>
    <row r="189" spans="1:6" s="14" customFormat="1" ht="21" customHeight="1" hidden="1">
      <c r="A189" s="318"/>
      <c r="B189" s="305">
        <v>75403</v>
      </c>
      <c r="C189" s="304"/>
      <c r="D189" s="84" t="s">
        <v>137</v>
      </c>
      <c r="E189" s="54">
        <f>E190</f>
        <v>0</v>
      </c>
      <c r="F189" s="54">
        <f>F190</f>
        <v>0</v>
      </c>
    </row>
    <row r="190" spans="1:6" s="20" customFormat="1" ht="21.75" customHeight="1" hidden="1">
      <c r="A190" s="43"/>
      <c r="B190" s="159"/>
      <c r="C190" s="250" t="s">
        <v>35</v>
      </c>
      <c r="D190" s="37" t="s">
        <v>36</v>
      </c>
      <c r="E190" s="19"/>
      <c r="F190" s="19"/>
    </row>
    <row r="191" spans="1:6" s="14" customFormat="1" ht="21" customHeight="1">
      <c r="A191" s="139"/>
      <c r="B191" s="306">
        <v>75412</v>
      </c>
      <c r="C191" s="454" t="s">
        <v>138</v>
      </c>
      <c r="D191" s="365"/>
      <c r="E191" s="29">
        <f>E192+E209+E211</f>
        <v>8060</v>
      </c>
      <c r="F191" s="29">
        <f>F192+F207</f>
        <v>0</v>
      </c>
    </row>
    <row r="192" spans="1:6" s="20" customFormat="1" ht="15" customHeight="1">
      <c r="A192" s="482" t="s">
        <v>348</v>
      </c>
      <c r="B192" s="532"/>
      <c r="C192" s="96" t="s">
        <v>37</v>
      </c>
      <c r="D192" s="255" t="s">
        <v>38</v>
      </c>
      <c r="E192" s="97">
        <v>3040</v>
      </c>
      <c r="F192" s="97"/>
    </row>
    <row r="193" spans="1:6" s="20" customFormat="1" ht="21" customHeight="1" hidden="1">
      <c r="A193" s="482"/>
      <c r="B193" s="532"/>
      <c r="C193" s="188" t="s">
        <v>35</v>
      </c>
      <c r="D193" s="361"/>
      <c r="E193" s="172"/>
      <c r="F193" s="19"/>
    </row>
    <row r="194" spans="1:6" s="20" customFormat="1" ht="38.25" customHeight="1" hidden="1">
      <c r="A194" s="482"/>
      <c r="B194" s="532"/>
      <c r="C194" s="253" t="s">
        <v>77</v>
      </c>
      <c r="D194" s="41" t="s">
        <v>78</v>
      </c>
      <c r="E194" s="42"/>
      <c r="F194" s="42"/>
    </row>
    <row r="195" spans="1:6" s="20" customFormat="1" ht="16.5" customHeight="1" hidden="1">
      <c r="A195" s="482"/>
      <c r="B195" s="532"/>
      <c r="C195" s="188" t="s">
        <v>102</v>
      </c>
      <c r="D195" s="18" t="s">
        <v>103</v>
      </c>
      <c r="E195" s="19"/>
      <c r="F195" s="19"/>
    </row>
    <row r="196" spans="1:6" s="20" customFormat="1" ht="16.5" customHeight="1" hidden="1">
      <c r="A196" s="482"/>
      <c r="B196" s="532"/>
      <c r="C196" s="158" t="s">
        <v>29</v>
      </c>
      <c r="D196" s="23" t="s">
        <v>30</v>
      </c>
      <c r="E196" s="24"/>
      <c r="F196" s="24"/>
    </row>
    <row r="197" spans="1:6" s="20" customFormat="1" ht="16.5" customHeight="1" hidden="1">
      <c r="A197" s="482"/>
      <c r="B197" s="532"/>
      <c r="C197" s="158" t="s">
        <v>33</v>
      </c>
      <c r="D197" s="23" t="s">
        <v>34</v>
      </c>
      <c r="E197" s="24"/>
      <c r="F197" s="24"/>
    </row>
    <row r="198" spans="1:6" s="20" customFormat="1" ht="16.5" customHeight="1" hidden="1">
      <c r="A198" s="482"/>
      <c r="B198" s="532"/>
      <c r="C198" s="158" t="s">
        <v>35</v>
      </c>
      <c r="D198" s="23" t="s">
        <v>36</v>
      </c>
      <c r="E198" s="24"/>
      <c r="F198" s="24"/>
    </row>
    <row r="199" spans="1:6" s="20" customFormat="1" ht="16.5" customHeight="1" hidden="1">
      <c r="A199" s="482"/>
      <c r="B199" s="532"/>
      <c r="C199" s="158" t="s">
        <v>104</v>
      </c>
      <c r="D199" s="23" t="s">
        <v>105</v>
      </c>
      <c r="E199" s="24"/>
      <c r="F199" s="24"/>
    </row>
    <row r="200" spans="1:6" s="20" customFormat="1" ht="16.5" customHeight="1" hidden="1">
      <c r="A200" s="482"/>
      <c r="B200" s="532"/>
      <c r="C200" s="158" t="s">
        <v>70</v>
      </c>
      <c r="D200" s="23" t="s">
        <v>71</v>
      </c>
      <c r="E200" s="24"/>
      <c r="F200" s="24"/>
    </row>
    <row r="201" spans="1:6" s="20" customFormat="1" ht="16.5" customHeight="1" hidden="1">
      <c r="A201" s="482"/>
      <c r="B201" s="532"/>
      <c r="C201" s="158" t="s">
        <v>79</v>
      </c>
      <c r="D201" s="23" t="s">
        <v>80</v>
      </c>
      <c r="E201" s="24"/>
      <c r="F201" s="24"/>
    </row>
    <row r="202" spans="1:6" s="20" customFormat="1" ht="16.5" customHeight="1" hidden="1">
      <c r="A202" s="482"/>
      <c r="B202" s="532"/>
      <c r="C202" s="158" t="s">
        <v>37</v>
      </c>
      <c r="D202" s="23" t="s">
        <v>38</v>
      </c>
      <c r="E202" s="24"/>
      <c r="F202" s="24"/>
    </row>
    <row r="203" spans="1:6" s="20" customFormat="1" ht="16.5" customHeight="1" hidden="1">
      <c r="A203" s="482"/>
      <c r="B203" s="532"/>
      <c r="C203" s="158" t="s">
        <v>106</v>
      </c>
      <c r="D203" s="23" t="s">
        <v>107</v>
      </c>
      <c r="E203" s="24"/>
      <c r="F203" s="24"/>
    </row>
    <row r="204" spans="1:6" s="20" customFormat="1" ht="16.5" customHeight="1" hidden="1">
      <c r="A204" s="482"/>
      <c r="B204" s="532"/>
      <c r="C204" s="158" t="s">
        <v>74</v>
      </c>
      <c r="D204" s="23" t="s">
        <v>75</v>
      </c>
      <c r="E204" s="24"/>
      <c r="F204" s="24"/>
    </row>
    <row r="205" spans="1:6" s="20" customFormat="1" ht="18" customHeight="1" hidden="1">
      <c r="A205" s="482"/>
      <c r="B205" s="532"/>
      <c r="C205" s="45"/>
      <c r="D205" s="362"/>
      <c r="E205" s="47"/>
      <c r="F205" s="47"/>
    </row>
    <row r="206" spans="1:6" s="6" customFormat="1" ht="7.5" customHeight="1" hidden="1">
      <c r="A206" s="482"/>
      <c r="B206" s="532"/>
      <c r="C206" s="360">
        <v>3</v>
      </c>
      <c r="D206" s="48">
        <v>3</v>
      </c>
      <c r="E206" s="48">
        <v>4</v>
      </c>
      <c r="F206" s="48">
        <v>5</v>
      </c>
    </row>
    <row r="207" spans="1:7" s="20" customFormat="1" ht="21" customHeight="1" hidden="1">
      <c r="A207" s="482"/>
      <c r="B207" s="532"/>
      <c r="C207" s="158" t="s">
        <v>47</v>
      </c>
      <c r="D207" s="170" t="s">
        <v>240</v>
      </c>
      <c r="E207" s="97">
        <f>E210+E212</f>
        <v>5020</v>
      </c>
      <c r="F207" s="97">
        <f>F210+F212</f>
        <v>0</v>
      </c>
      <c r="G207" s="98">
        <f>E207-F207</f>
        <v>5020</v>
      </c>
    </row>
    <row r="208" spans="1:6" s="20" customFormat="1" ht="17.25" customHeight="1" hidden="1">
      <c r="A208" s="482"/>
      <c r="B208" s="532"/>
      <c r="C208" s="153" t="s">
        <v>35</v>
      </c>
      <c r="D208" s="341" t="s">
        <v>251</v>
      </c>
      <c r="E208" s="248"/>
      <c r="F208" s="248"/>
    </row>
    <row r="209" spans="1:6" s="20" customFormat="1" ht="16.5" customHeight="1">
      <c r="A209" s="482"/>
      <c r="B209" s="532"/>
      <c r="C209" s="96" t="s">
        <v>47</v>
      </c>
      <c r="D209" s="374" t="s">
        <v>48</v>
      </c>
      <c r="E209" s="97">
        <v>4220</v>
      </c>
      <c r="F209" s="97">
        <f>SUM(F210:F214)</f>
        <v>0</v>
      </c>
    </row>
    <row r="210" spans="1:6" s="20" customFormat="1" ht="13.5" customHeight="1">
      <c r="A210" s="482"/>
      <c r="B210" s="532"/>
      <c r="C210" s="340"/>
      <c r="D210" s="189" t="s">
        <v>251</v>
      </c>
      <c r="E210" s="191">
        <v>4220</v>
      </c>
      <c r="F210" s="191"/>
    </row>
    <row r="211" spans="1:6" s="20" customFormat="1" ht="25.5">
      <c r="A211" s="482"/>
      <c r="B211" s="532"/>
      <c r="C211" s="184" t="s">
        <v>127</v>
      </c>
      <c r="D211" s="170" t="s">
        <v>128</v>
      </c>
      <c r="E211" s="97">
        <v>800</v>
      </c>
      <c r="F211" s="97"/>
    </row>
    <row r="212" spans="1:6" s="20" customFormat="1" ht="22.5" customHeight="1" thickBot="1">
      <c r="A212" s="533"/>
      <c r="B212" s="534"/>
      <c r="C212" s="321"/>
      <c r="D212" s="257" t="s">
        <v>317</v>
      </c>
      <c r="E212" s="254">
        <v>800</v>
      </c>
      <c r="F212" s="254"/>
    </row>
    <row r="213" spans="1:6" s="14" customFormat="1" ht="21" customHeight="1" hidden="1">
      <c r="A213" s="51"/>
      <c r="B213" s="53">
        <v>75414</v>
      </c>
      <c r="C213" s="53"/>
      <c r="D213" s="84" t="s">
        <v>139</v>
      </c>
      <c r="E213" s="54">
        <f>E214</f>
        <v>0</v>
      </c>
      <c r="F213" s="54">
        <f>SUM(F215:F218)</f>
        <v>0</v>
      </c>
    </row>
    <row r="214" spans="1:6" s="20" customFormat="1" ht="51" hidden="1">
      <c r="A214" s="25"/>
      <c r="B214" s="63"/>
      <c r="C214" s="17" t="s">
        <v>97</v>
      </c>
      <c r="D214" s="57" t="s">
        <v>98</v>
      </c>
      <c r="E214" s="35"/>
      <c r="F214" s="19"/>
    </row>
    <row r="215" spans="1:6" s="20" customFormat="1" ht="19.5" customHeight="1" hidden="1">
      <c r="A215" s="25"/>
      <c r="B215" s="33"/>
      <c r="C215" s="22" t="s">
        <v>35</v>
      </c>
      <c r="D215" s="34" t="s">
        <v>36</v>
      </c>
      <c r="E215" s="32"/>
      <c r="F215" s="24"/>
    </row>
    <row r="216" spans="1:6" s="20" customFormat="1" ht="19.5" customHeight="1" hidden="1">
      <c r="A216" s="25"/>
      <c r="B216" s="33"/>
      <c r="C216" s="22" t="s">
        <v>37</v>
      </c>
      <c r="D216" s="34" t="s">
        <v>38</v>
      </c>
      <c r="E216" s="32"/>
      <c r="F216" s="24"/>
    </row>
    <row r="217" spans="1:6" s="20" customFormat="1" ht="25.5" hidden="1">
      <c r="A217" s="25"/>
      <c r="B217" s="33"/>
      <c r="C217" s="22" t="s">
        <v>121</v>
      </c>
      <c r="D217" s="34" t="s">
        <v>122</v>
      </c>
      <c r="E217" s="32"/>
      <c r="F217" s="24"/>
    </row>
    <row r="218" spans="1:6" s="20" customFormat="1" ht="25.5" hidden="1">
      <c r="A218" s="25"/>
      <c r="B218" s="30"/>
      <c r="C218" s="26" t="s">
        <v>123</v>
      </c>
      <c r="D218" s="31" t="s">
        <v>124</v>
      </c>
      <c r="E218" s="24"/>
      <c r="F218" s="24"/>
    </row>
    <row r="219" spans="1:6" s="14" customFormat="1" ht="21" customHeight="1" hidden="1">
      <c r="A219" s="51"/>
      <c r="B219" s="28">
        <v>75495</v>
      </c>
      <c r="C219" s="28"/>
      <c r="D219" s="82" t="s">
        <v>57</v>
      </c>
      <c r="E219" s="29">
        <f>E220</f>
        <v>0</v>
      </c>
      <c r="F219" s="29">
        <f>F220</f>
        <v>0</v>
      </c>
    </row>
    <row r="220" spans="1:6" s="20" customFormat="1" ht="19.5" customHeight="1" hidden="1" thickBot="1">
      <c r="A220" s="15"/>
      <c r="B220" s="65"/>
      <c r="C220" s="36" t="s">
        <v>35</v>
      </c>
      <c r="D220" s="37" t="s">
        <v>36</v>
      </c>
      <c r="E220" s="19"/>
      <c r="F220" s="19"/>
    </row>
    <row r="221" spans="1:6" s="9" customFormat="1" ht="57.75" customHeight="1" thickBot="1">
      <c r="A221" s="214">
        <v>756</v>
      </c>
      <c r="B221" s="366" t="s">
        <v>140</v>
      </c>
      <c r="C221" s="353"/>
      <c r="D221" s="354"/>
      <c r="E221" s="8">
        <f>E222</f>
        <v>2000</v>
      </c>
      <c r="F221" s="149">
        <f>F222</f>
        <v>0</v>
      </c>
    </row>
    <row r="222" spans="1:6" s="14" customFormat="1" ht="28.5" customHeight="1">
      <c r="A222" s="139"/>
      <c r="B222" s="12">
        <v>75647</v>
      </c>
      <c r="C222" s="448" t="s">
        <v>171</v>
      </c>
      <c r="D222" s="449"/>
      <c r="E222" s="54">
        <f>E225+E230</f>
        <v>2000</v>
      </c>
      <c r="F222" s="54">
        <f>SUM(F223:F230)</f>
        <v>0</v>
      </c>
    </row>
    <row r="223" spans="1:6" s="20" customFormat="1" ht="20.25" customHeight="1" hidden="1">
      <c r="A223" s="146"/>
      <c r="B223" s="159"/>
      <c r="C223" s="45"/>
      <c r="D223" s="202" t="s">
        <v>241</v>
      </c>
      <c r="E223" s="203">
        <f>1000+E224</f>
        <v>2000</v>
      </c>
      <c r="F223" s="203"/>
    </row>
    <row r="224" spans="1:6" s="20" customFormat="1" ht="18" customHeight="1" hidden="1">
      <c r="A224" s="146"/>
      <c r="B224" s="159"/>
      <c r="C224" s="45"/>
      <c r="D224" s="383" t="s">
        <v>262</v>
      </c>
      <c r="E224" s="384">
        <v>1000</v>
      </c>
      <c r="F224" s="283"/>
    </row>
    <row r="225" spans="1:6" s="20" customFormat="1" ht="17.25" customHeight="1">
      <c r="A225" s="504" t="s">
        <v>329</v>
      </c>
      <c r="B225" s="505"/>
      <c r="C225" s="96" t="s">
        <v>172</v>
      </c>
      <c r="D225" s="255" t="s">
        <v>173</v>
      </c>
      <c r="E225" s="97">
        <v>1000</v>
      </c>
      <c r="F225" s="97"/>
    </row>
    <row r="226" spans="1:6" s="20" customFormat="1" ht="17.25" customHeight="1" hidden="1">
      <c r="A226" s="504"/>
      <c r="B226" s="505"/>
      <c r="C226" s="152" t="s">
        <v>29</v>
      </c>
      <c r="D226" s="59" t="s">
        <v>174</v>
      </c>
      <c r="E226" s="35"/>
      <c r="F226" s="19"/>
    </row>
    <row r="227" spans="1:6" s="20" customFormat="1" ht="17.25" customHeight="1" hidden="1">
      <c r="A227" s="504"/>
      <c r="B227" s="505"/>
      <c r="C227" s="153" t="s">
        <v>31</v>
      </c>
      <c r="D227" s="60" t="s">
        <v>32</v>
      </c>
      <c r="E227" s="32"/>
      <c r="F227" s="24"/>
    </row>
    <row r="228" spans="1:6" s="20" customFormat="1" ht="17.25" customHeight="1" hidden="1">
      <c r="A228" s="504"/>
      <c r="B228" s="505"/>
      <c r="C228" s="153" t="s">
        <v>33</v>
      </c>
      <c r="D228" s="60" t="s">
        <v>34</v>
      </c>
      <c r="E228" s="32"/>
      <c r="F228" s="24"/>
    </row>
    <row r="229" spans="1:6" s="20" customFormat="1" ht="15" customHeight="1" hidden="1">
      <c r="A229" s="504"/>
      <c r="B229" s="505"/>
      <c r="C229" s="154" t="s">
        <v>35</v>
      </c>
      <c r="D229" s="23" t="s">
        <v>36</v>
      </c>
      <c r="E229" s="24"/>
      <c r="F229" s="24"/>
    </row>
    <row r="230" spans="1:6" s="20" customFormat="1" ht="17.25" customHeight="1" thickBot="1">
      <c r="A230" s="504"/>
      <c r="B230" s="505"/>
      <c r="C230" s="96" t="s">
        <v>37</v>
      </c>
      <c r="D230" s="255" t="s">
        <v>38</v>
      </c>
      <c r="E230" s="97">
        <v>1000</v>
      </c>
      <c r="F230" s="97"/>
    </row>
    <row r="231" spans="1:6" s="20" customFormat="1" ht="19.5" customHeight="1" hidden="1" thickBot="1">
      <c r="A231" s="49">
        <v>757</v>
      </c>
      <c r="B231" s="382"/>
      <c r="C231" s="388"/>
      <c r="D231" s="389" t="s">
        <v>175</v>
      </c>
      <c r="E231" s="390">
        <f>E232</f>
        <v>0</v>
      </c>
      <c r="F231" s="390">
        <f>F232</f>
        <v>0</v>
      </c>
    </row>
    <row r="232" spans="1:6" s="20" customFormat="1" ht="30.75" customHeight="1" hidden="1">
      <c r="A232" s="69"/>
      <c r="B232" s="12">
        <v>75702</v>
      </c>
      <c r="C232" s="87"/>
      <c r="D232" s="88" t="s">
        <v>176</v>
      </c>
      <c r="E232" s="89">
        <f>E234</f>
        <v>0</v>
      </c>
      <c r="F232" s="89">
        <f>SUM(F233:F234)</f>
        <v>0</v>
      </c>
    </row>
    <row r="233" spans="1:6" s="20" customFormat="1" ht="20.25" customHeight="1" hidden="1">
      <c r="A233" s="15"/>
      <c r="B233" s="81"/>
      <c r="C233" s="90" t="s">
        <v>37</v>
      </c>
      <c r="D233" s="91" t="s">
        <v>38</v>
      </c>
      <c r="E233" s="19"/>
      <c r="F233" s="19"/>
    </row>
    <row r="234" spans="1:6" s="20" customFormat="1" ht="42.75" hidden="1">
      <c r="A234" s="39"/>
      <c r="B234" s="92"/>
      <c r="C234" s="93" t="s">
        <v>177</v>
      </c>
      <c r="D234" s="94" t="s">
        <v>178</v>
      </c>
      <c r="E234" s="68"/>
      <c r="F234" s="68"/>
    </row>
    <row r="235" spans="1:6" s="20" customFormat="1" ht="15" customHeight="1" hidden="1">
      <c r="A235" s="43"/>
      <c r="B235" s="44"/>
      <c r="C235" s="45"/>
      <c r="D235" s="46"/>
      <c r="E235" s="47"/>
      <c r="F235" s="47"/>
    </row>
    <row r="236" spans="1:6" s="6" customFormat="1" ht="7.5" customHeight="1" hidden="1" thickBot="1">
      <c r="A236" s="62">
        <v>1</v>
      </c>
      <c r="B236" s="62">
        <v>2</v>
      </c>
      <c r="C236" s="62">
        <v>3</v>
      </c>
      <c r="D236" s="62">
        <v>4</v>
      </c>
      <c r="E236" s="62">
        <v>5</v>
      </c>
      <c r="F236" s="62">
        <v>6</v>
      </c>
    </row>
    <row r="237" spans="1:6" s="20" customFormat="1" ht="19.5" customHeight="1" hidden="1" thickBot="1">
      <c r="A237" s="52">
        <v>758</v>
      </c>
      <c r="B237" s="355" t="s">
        <v>179</v>
      </c>
      <c r="C237" s="356"/>
      <c r="D237" s="357"/>
      <c r="E237" s="8">
        <f>E238+E240+E246+E242</f>
        <v>0</v>
      </c>
      <c r="F237" s="8">
        <f>F238+F240+F246+F242+F244</f>
        <v>0</v>
      </c>
    </row>
    <row r="238" spans="1:6" s="20" customFormat="1" ht="28.5" hidden="1">
      <c r="A238" s="69"/>
      <c r="B238" s="12">
        <v>75801</v>
      </c>
      <c r="C238" s="87"/>
      <c r="D238" s="88" t="s">
        <v>180</v>
      </c>
      <c r="E238" s="89">
        <f>E239</f>
        <v>0</v>
      </c>
      <c r="F238" s="89">
        <f>F239</f>
        <v>0</v>
      </c>
    </row>
    <row r="239" spans="1:6" s="20" customFormat="1" ht="20.25" customHeight="1" hidden="1">
      <c r="A239" s="15"/>
      <c r="B239" s="81"/>
      <c r="C239" s="95" t="s">
        <v>181</v>
      </c>
      <c r="D239" s="91" t="s">
        <v>182</v>
      </c>
      <c r="E239" s="19"/>
      <c r="F239" s="19"/>
    </row>
    <row r="240" spans="1:6" s="20" customFormat="1" ht="28.5" hidden="1">
      <c r="A240" s="15"/>
      <c r="B240" s="28">
        <v>75807</v>
      </c>
      <c r="C240" s="96"/>
      <c r="D240" s="82" t="s">
        <v>183</v>
      </c>
      <c r="E240" s="97">
        <f>E241</f>
        <v>0</v>
      </c>
      <c r="F240" s="97">
        <f>F241</f>
        <v>0</v>
      </c>
    </row>
    <row r="241" spans="1:6" s="20" customFormat="1" ht="20.25" customHeight="1" hidden="1">
      <c r="A241" s="15"/>
      <c r="B241" s="81"/>
      <c r="C241" s="95" t="s">
        <v>181</v>
      </c>
      <c r="D241" s="91" t="s">
        <v>182</v>
      </c>
      <c r="E241" s="19"/>
      <c r="F241" s="19"/>
    </row>
    <row r="242" spans="1:6" s="20" customFormat="1" ht="21" customHeight="1" hidden="1">
      <c r="A242" s="15"/>
      <c r="B242" s="28">
        <v>75814</v>
      </c>
      <c r="C242" s="96"/>
      <c r="D242" s="82" t="s">
        <v>184</v>
      </c>
      <c r="E242" s="97">
        <f>E243</f>
        <v>0</v>
      </c>
      <c r="F242" s="97">
        <f>F243</f>
        <v>0</v>
      </c>
    </row>
    <row r="243" spans="1:6" s="20" customFormat="1" ht="20.25" customHeight="1" hidden="1">
      <c r="A243" s="15"/>
      <c r="B243" s="81"/>
      <c r="C243" s="95" t="s">
        <v>43</v>
      </c>
      <c r="D243" s="91" t="s">
        <v>44</v>
      </c>
      <c r="E243" s="19"/>
      <c r="F243" s="19"/>
    </row>
    <row r="244" spans="1:6" s="20" customFormat="1" ht="21" customHeight="1" hidden="1">
      <c r="A244" s="15"/>
      <c r="B244" s="28">
        <v>75818</v>
      </c>
      <c r="C244" s="96"/>
      <c r="D244" s="82" t="s">
        <v>185</v>
      </c>
      <c r="E244" s="97">
        <f>E245</f>
        <v>0</v>
      </c>
      <c r="F244" s="97">
        <f>F245</f>
        <v>0</v>
      </c>
    </row>
    <row r="245" spans="1:6" s="20" customFormat="1" ht="20.25" customHeight="1" hidden="1">
      <c r="A245" s="15"/>
      <c r="B245" s="81"/>
      <c r="C245" s="95" t="s">
        <v>186</v>
      </c>
      <c r="D245" s="91" t="s">
        <v>187</v>
      </c>
      <c r="E245" s="19"/>
      <c r="F245" s="19"/>
    </row>
    <row r="246" spans="1:6" s="20" customFormat="1" ht="28.5" hidden="1">
      <c r="A246" s="15"/>
      <c r="B246" s="28">
        <v>75831</v>
      </c>
      <c r="C246" s="96"/>
      <c r="D246" s="82" t="s">
        <v>188</v>
      </c>
      <c r="E246" s="97">
        <f>E247</f>
        <v>0</v>
      </c>
      <c r="F246" s="97">
        <f>F247</f>
        <v>0</v>
      </c>
    </row>
    <row r="247" spans="1:6" s="20" customFormat="1" ht="20.25" customHeight="1" hidden="1">
      <c r="A247" s="15"/>
      <c r="B247" s="65"/>
      <c r="C247" s="95" t="s">
        <v>181</v>
      </c>
      <c r="D247" s="91" t="s">
        <v>182</v>
      </c>
      <c r="E247" s="19"/>
      <c r="F247" s="19"/>
    </row>
    <row r="248" spans="1:6" s="20" customFormat="1" ht="18" customHeight="1" hidden="1" thickBot="1">
      <c r="A248" s="146"/>
      <c r="B248" s="159"/>
      <c r="C248" s="45"/>
      <c r="D248" s="204" t="s">
        <v>260</v>
      </c>
      <c r="E248" s="332">
        <v>1000</v>
      </c>
      <c r="F248" s="19"/>
    </row>
    <row r="249" spans="1:7" s="295" customFormat="1" ht="26.25" customHeight="1" thickBot="1">
      <c r="A249" s="214">
        <v>801</v>
      </c>
      <c r="B249" s="355" t="s">
        <v>189</v>
      </c>
      <c r="C249" s="356"/>
      <c r="D249" s="357"/>
      <c r="E249" s="8">
        <f>E250+E276+E298+E306+E327+E349</f>
        <v>10700</v>
      </c>
      <c r="F249" s="149">
        <f>F250+F276+F298+F306+F327+F349</f>
        <v>2337</v>
      </c>
      <c r="G249" s="315">
        <f>E249-F249</f>
        <v>8363</v>
      </c>
    </row>
    <row r="250" spans="1:6" s="317" customFormat="1" ht="18.75" customHeight="1" hidden="1">
      <c r="A250" s="316"/>
      <c r="B250" s="12">
        <v>80101</v>
      </c>
      <c r="C250" s="111"/>
      <c r="D250" s="53" t="s">
        <v>190</v>
      </c>
      <c r="E250" s="54">
        <f>E251</f>
        <v>0</v>
      </c>
      <c r="F250" s="54">
        <f>F251</f>
        <v>0</v>
      </c>
    </row>
    <row r="251" spans="1:6" s="14" customFormat="1" ht="19.5" customHeight="1" hidden="1">
      <c r="A251" s="529" t="s">
        <v>304</v>
      </c>
      <c r="B251" s="530"/>
      <c r="C251" s="140"/>
      <c r="D251" s="170" t="s">
        <v>241</v>
      </c>
      <c r="E251" s="29">
        <f>E252+E275</f>
        <v>0</v>
      </c>
      <c r="F251" s="29"/>
    </row>
    <row r="252" spans="1:6" s="14" customFormat="1" ht="17.25" customHeight="1" hidden="1">
      <c r="A252" s="529"/>
      <c r="B252" s="530"/>
      <c r="C252" s="176"/>
      <c r="D252" s="221" t="s">
        <v>284</v>
      </c>
      <c r="E252" s="259"/>
      <c r="F252" s="76"/>
    </row>
    <row r="253" spans="1:6" s="14" customFormat="1" ht="17.25" customHeight="1" hidden="1">
      <c r="A253" s="529"/>
      <c r="B253" s="530"/>
      <c r="C253" s="176"/>
      <c r="D253" s="258" t="s">
        <v>305</v>
      </c>
      <c r="E253" s="133"/>
      <c r="F253" s="301"/>
    </row>
    <row r="254" spans="1:6" s="14" customFormat="1" ht="19.5" customHeight="1" hidden="1">
      <c r="A254" s="139"/>
      <c r="B254" s="136"/>
      <c r="C254" s="137"/>
      <c r="D254" s="138" t="s">
        <v>245</v>
      </c>
      <c r="E254" s="76"/>
      <c r="F254" s="76"/>
    </row>
    <row r="255" spans="1:6" s="14" customFormat="1" ht="19.5" customHeight="1" hidden="1">
      <c r="A255" s="139"/>
      <c r="B255" s="136"/>
      <c r="C255" s="137"/>
      <c r="D255" s="138" t="s">
        <v>246</v>
      </c>
      <c r="E255" s="131"/>
      <c r="F255" s="131"/>
    </row>
    <row r="256" spans="1:6" s="20" customFormat="1" ht="16.5" customHeight="1" hidden="1">
      <c r="A256" s="146"/>
      <c r="B256" s="141"/>
      <c r="C256" s="17" t="s">
        <v>111</v>
      </c>
      <c r="D256" s="37" t="s">
        <v>112</v>
      </c>
      <c r="E256" s="19"/>
      <c r="F256" s="19"/>
    </row>
    <row r="257" spans="1:6" s="20" customFormat="1" ht="16.5" customHeight="1" hidden="1">
      <c r="A257" s="146"/>
      <c r="B257" s="142"/>
      <c r="C257" s="22" t="s">
        <v>25</v>
      </c>
      <c r="D257" s="23" t="s">
        <v>26</v>
      </c>
      <c r="E257" s="24"/>
      <c r="F257" s="24"/>
    </row>
    <row r="258" spans="1:6" s="20" customFormat="1" ht="16.5" customHeight="1" hidden="1">
      <c r="A258" s="146"/>
      <c r="B258" s="142"/>
      <c r="C258" s="22" t="s">
        <v>27</v>
      </c>
      <c r="D258" s="23" t="s">
        <v>28</v>
      </c>
      <c r="E258" s="24"/>
      <c r="F258" s="24"/>
    </row>
    <row r="259" spans="1:6" s="20" customFormat="1" ht="16.5" customHeight="1" hidden="1">
      <c r="A259" s="146"/>
      <c r="B259" s="142"/>
      <c r="C259" s="22" t="s">
        <v>29</v>
      </c>
      <c r="D259" s="23" t="s">
        <v>30</v>
      </c>
      <c r="E259" s="24"/>
      <c r="F259" s="24"/>
    </row>
    <row r="260" spans="1:6" s="20" customFormat="1" ht="16.5" customHeight="1" hidden="1">
      <c r="A260" s="146"/>
      <c r="B260" s="142"/>
      <c r="C260" s="22" t="s">
        <v>31</v>
      </c>
      <c r="D260" s="23" t="s">
        <v>32</v>
      </c>
      <c r="E260" s="24"/>
      <c r="F260" s="24"/>
    </row>
    <row r="261" spans="1:7" s="20" customFormat="1" ht="16.5" customHeight="1" hidden="1">
      <c r="A261" s="146"/>
      <c r="B261" s="142"/>
      <c r="C261" s="22" t="s">
        <v>33</v>
      </c>
      <c r="D261" s="23" t="s">
        <v>34</v>
      </c>
      <c r="E261" s="24"/>
      <c r="F261" s="24"/>
      <c r="G261" s="98"/>
    </row>
    <row r="262" spans="1:6" s="20" customFormat="1" ht="16.5" customHeight="1" hidden="1">
      <c r="A262" s="146"/>
      <c r="B262" s="142"/>
      <c r="C262" s="22" t="s">
        <v>35</v>
      </c>
      <c r="D262" s="23" t="s">
        <v>36</v>
      </c>
      <c r="E262" s="24"/>
      <c r="F262" s="24"/>
    </row>
    <row r="263" spans="1:6" s="20" customFormat="1" ht="20.25" customHeight="1" hidden="1">
      <c r="A263" s="146"/>
      <c r="B263" s="142"/>
      <c r="C263" s="22" t="s">
        <v>191</v>
      </c>
      <c r="D263" s="31" t="s">
        <v>192</v>
      </c>
      <c r="E263" s="24"/>
      <c r="F263" s="24"/>
    </row>
    <row r="264" spans="1:6" s="20" customFormat="1" ht="16.5" customHeight="1" hidden="1">
      <c r="A264" s="146"/>
      <c r="B264" s="142"/>
      <c r="C264" s="22" t="s">
        <v>70</v>
      </c>
      <c r="D264" s="23" t="s">
        <v>71</v>
      </c>
      <c r="E264" s="24"/>
      <c r="F264" s="24"/>
    </row>
    <row r="265" spans="1:6" s="20" customFormat="1" ht="16.5" customHeight="1" hidden="1">
      <c r="A265" s="146"/>
      <c r="B265" s="142"/>
      <c r="C265" s="22" t="s">
        <v>79</v>
      </c>
      <c r="D265" s="23" t="s">
        <v>80</v>
      </c>
      <c r="E265" s="24"/>
      <c r="F265" s="24"/>
    </row>
    <row r="266" spans="1:6" s="20" customFormat="1" ht="16.5" customHeight="1" hidden="1">
      <c r="A266" s="146"/>
      <c r="B266" s="142"/>
      <c r="C266" s="22" t="s">
        <v>115</v>
      </c>
      <c r="D266" s="23" t="s">
        <v>116</v>
      </c>
      <c r="E266" s="24"/>
      <c r="F266" s="24"/>
    </row>
    <row r="267" spans="1:6" s="20" customFormat="1" ht="16.5" customHeight="1" hidden="1">
      <c r="A267" s="146"/>
      <c r="B267" s="142"/>
      <c r="C267" s="22" t="s">
        <v>37</v>
      </c>
      <c r="D267" s="23" t="s">
        <v>38</v>
      </c>
      <c r="E267" s="24"/>
      <c r="F267" s="24"/>
    </row>
    <row r="268" spans="1:6" s="20" customFormat="1" ht="16.5" customHeight="1" hidden="1">
      <c r="A268" s="146"/>
      <c r="B268" s="142"/>
      <c r="C268" s="22" t="s">
        <v>117</v>
      </c>
      <c r="D268" s="23" t="s">
        <v>118</v>
      </c>
      <c r="E268" s="24"/>
      <c r="F268" s="24"/>
    </row>
    <row r="269" spans="1:6" s="20" customFormat="1" ht="25.5" hidden="1">
      <c r="A269" s="146"/>
      <c r="B269" s="142"/>
      <c r="C269" s="22" t="s">
        <v>121</v>
      </c>
      <c r="D269" s="31" t="s">
        <v>122</v>
      </c>
      <c r="E269" s="24"/>
      <c r="F269" s="24"/>
    </row>
    <row r="270" spans="1:6" s="20" customFormat="1" ht="16.5" customHeight="1" hidden="1">
      <c r="A270" s="146"/>
      <c r="B270" s="142"/>
      <c r="C270" s="22" t="s">
        <v>106</v>
      </c>
      <c r="D270" s="23" t="s">
        <v>107</v>
      </c>
      <c r="E270" s="24"/>
      <c r="F270" s="24"/>
    </row>
    <row r="271" spans="1:6" s="20" customFormat="1" ht="16.5" customHeight="1" hidden="1">
      <c r="A271" s="146"/>
      <c r="B271" s="142"/>
      <c r="C271" s="22" t="s">
        <v>74</v>
      </c>
      <c r="D271" s="23" t="s">
        <v>75</v>
      </c>
      <c r="E271" s="24"/>
      <c r="F271" s="24"/>
    </row>
    <row r="272" spans="1:6" s="20" customFormat="1" ht="16.5" customHeight="1" hidden="1">
      <c r="A272" s="146"/>
      <c r="B272" s="142"/>
      <c r="C272" s="22" t="s">
        <v>39</v>
      </c>
      <c r="D272" s="23" t="s">
        <v>40</v>
      </c>
      <c r="E272" s="24"/>
      <c r="F272" s="24"/>
    </row>
    <row r="273" spans="1:6" s="20" customFormat="1" ht="25.5" hidden="1">
      <c r="A273" s="146"/>
      <c r="B273" s="142"/>
      <c r="C273" s="22" t="s">
        <v>123</v>
      </c>
      <c r="D273" s="31" t="s">
        <v>124</v>
      </c>
      <c r="E273" s="24"/>
      <c r="F273" s="24"/>
    </row>
    <row r="274" spans="1:6" s="20" customFormat="1" ht="25.5" hidden="1">
      <c r="A274" s="146"/>
      <c r="B274" s="142"/>
      <c r="C274" s="22" t="s">
        <v>125</v>
      </c>
      <c r="D274" s="31" t="s">
        <v>126</v>
      </c>
      <c r="E274" s="24"/>
      <c r="F274" s="24"/>
    </row>
    <row r="275" spans="1:6" s="20" customFormat="1" ht="25.5" hidden="1">
      <c r="A275" s="146"/>
      <c r="B275" s="44"/>
      <c r="C275" s="166" t="s">
        <v>127</v>
      </c>
      <c r="D275" s="138" t="s">
        <v>247</v>
      </c>
      <c r="E275" s="68"/>
      <c r="F275" s="130"/>
    </row>
    <row r="276" spans="1:6" s="14" customFormat="1" ht="28.5" hidden="1">
      <c r="A276" s="139"/>
      <c r="B276" s="28">
        <v>80103</v>
      </c>
      <c r="C276" s="27"/>
      <c r="D276" s="82" t="s">
        <v>193</v>
      </c>
      <c r="E276" s="29">
        <f>E278</f>
        <v>0</v>
      </c>
      <c r="F276" s="29">
        <f>SUM(F277:F297)-F286</f>
        <v>0</v>
      </c>
    </row>
    <row r="277" spans="1:6" s="20" customFormat="1" ht="16.5" customHeight="1" hidden="1">
      <c r="A277" s="146"/>
      <c r="B277" s="141"/>
      <c r="C277" s="17" t="s">
        <v>111</v>
      </c>
      <c r="D277" s="18" t="s">
        <v>112</v>
      </c>
      <c r="E277" s="19"/>
      <c r="F277" s="19"/>
    </row>
    <row r="278" spans="1:6" s="14" customFormat="1" ht="19.5" customHeight="1" hidden="1">
      <c r="A278" s="139"/>
      <c r="B278" s="136"/>
      <c r="C278" s="140"/>
      <c r="D278" s="132" t="s">
        <v>241</v>
      </c>
      <c r="E278" s="76">
        <f>E279</f>
        <v>0</v>
      </c>
      <c r="F278" s="76"/>
    </row>
    <row r="279" spans="1:6" s="14" customFormat="1" ht="19.5" customHeight="1" hidden="1">
      <c r="A279" s="139"/>
      <c r="B279" s="136"/>
      <c r="C279" s="150"/>
      <c r="D279" s="134" t="s">
        <v>244</v>
      </c>
      <c r="E279" s="133">
        <f>E280+E281</f>
        <v>0</v>
      </c>
      <c r="F279" s="133"/>
    </row>
    <row r="280" spans="1:6" s="14" customFormat="1" ht="19.5" customHeight="1" hidden="1">
      <c r="A280" s="139"/>
      <c r="B280" s="136"/>
      <c r="C280" s="140"/>
      <c r="D280" s="135" t="s">
        <v>245</v>
      </c>
      <c r="E280" s="133"/>
      <c r="F280" s="133"/>
    </row>
    <row r="281" spans="1:6" s="14" customFormat="1" ht="19.5" customHeight="1" hidden="1">
      <c r="A281" s="139"/>
      <c r="B281" s="136"/>
      <c r="C281" s="140"/>
      <c r="D281" s="135" t="s">
        <v>246</v>
      </c>
      <c r="E281" s="131"/>
      <c r="F281" s="131"/>
    </row>
    <row r="282" spans="1:6" s="20" customFormat="1" ht="16.5" customHeight="1" hidden="1">
      <c r="A282" s="146"/>
      <c r="B282" s="141"/>
      <c r="C282" s="22" t="s">
        <v>25</v>
      </c>
      <c r="D282" s="23" t="s">
        <v>26</v>
      </c>
      <c r="E282" s="24"/>
      <c r="F282" s="24"/>
    </row>
    <row r="283" spans="1:6" s="20" customFormat="1" ht="16.5" customHeight="1" hidden="1">
      <c r="A283" s="146"/>
      <c r="B283" s="142"/>
      <c r="C283" s="22" t="s">
        <v>27</v>
      </c>
      <c r="D283" s="23" t="s">
        <v>28</v>
      </c>
      <c r="E283" s="24"/>
      <c r="F283" s="24"/>
    </row>
    <row r="284" spans="1:6" s="20" customFormat="1" ht="15.75" customHeight="1" hidden="1">
      <c r="A284" s="146"/>
      <c r="B284" s="144"/>
      <c r="C284" s="66" t="s">
        <v>29</v>
      </c>
      <c r="D284" s="67" t="s">
        <v>30</v>
      </c>
      <c r="E284" s="68"/>
      <c r="F284" s="68"/>
    </row>
    <row r="285" spans="1:6" s="20" customFormat="1" ht="14.25" customHeight="1" hidden="1">
      <c r="A285" s="146"/>
      <c r="B285" s="44"/>
      <c r="C285" s="45"/>
      <c r="D285" s="46"/>
      <c r="E285" s="47"/>
      <c r="F285" s="47"/>
    </row>
    <row r="286" spans="1:6" s="6" customFormat="1" ht="7.5" customHeight="1" hidden="1">
      <c r="A286" s="147">
        <v>1</v>
      </c>
      <c r="B286" s="145">
        <v>2</v>
      </c>
      <c r="C286" s="48">
        <v>3</v>
      </c>
      <c r="D286" s="48">
        <v>4</v>
      </c>
      <c r="E286" s="48">
        <v>5</v>
      </c>
      <c r="F286" s="48">
        <v>6</v>
      </c>
    </row>
    <row r="287" spans="1:7" s="20" customFormat="1" ht="16.5" customHeight="1" hidden="1">
      <c r="A287" s="146"/>
      <c r="B287" s="142"/>
      <c r="C287" s="22" t="s">
        <v>31</v>
      </c>
      <c r="D287" s="23" t="s">
        <v>32</v>
      </c>
      <c r="E287" s="24"/>
      <c r="F287" s="24"/>
      <c r="G287" s="98"/>
    </row>
    <row r="288" spans="1:6" s="20" customFormat="1" ht="16.5" customHeight="1" hidden="1">
      <c r="A288" s="146"/>
      <c r="B288" s="142"/>
      <c r="C288" s="22" t="s">
        <v>35</v>
      </c>
      <c r="D288" s="23" t="s">
        <v>36</v>
      </c>
      <c r="E288" s="24"/>
      <c r="F288" s="24"/>
    </row>
    <row r="289" spans="1:6" s="20" customFormat="1" ht="16.5" customHeight="1" hidden="1">
      <c r="A289" s="146"/>
      <c r="B289" s="142"/>
      <c r="C289" s="22" t="s">
        <v>191</v>
      </c>
      <c r="D289" s="23" t="s">
        <v>192</v>
      </c>
      <c r="E289" s="24"/>
      <c r="F289" s="24"/>
    </row>
    <row r="290" spans="1:6" s="20" customFormat="1" ht="16.5" customHeight="1" hidden="1">
      <c r="A290" s="146"/>
      <c r="B290" s="142"/>
      <c r="C290" s="22" t="s">
        <v>70</v>
      </c>
      <c r="D290" s="23" t="s">
        <v>71</v>
      </c>
      <c r="E290" s="24"/>
      <c r="F290" s="24"/>
    </row>
    <row r="291" spans="1:6" s="20" customFormat="1" ht="16.5" customHeight="1" hidden="1">
      <c r="A291" s="146"/>
      <c r="B291" s="142"/>
      <c r="C291" s="22" t="s">
        <v>115</v>
      </c>
      <c r="D291" s="23" t="s">
        <v>116</v>
      </c>
      <c r="E291" s="24"/>
      <c r="F291" s="24"/>
    </row>
    <row r="292" spans="1:6" s="20" customFormat="1" ht="19.5" customHeight="1" hidden="1">
      <c r="A292" s="146"/>
      <c r="B292" s="142"/>
      <c r="C292" s="22" t="s">
        <v>37</v>
      </c>
      <c r="D292" s="23" t="s">
        <v>38</v>
      </c>
      <c r="E292" s="24"/>
      <c r="F292" s="24"/>
    </row>
    <row r="293" spans="1:6" s="20" customFormat="1" ht="25.5" hidden="1">
      <c r="A293" s="146"/>
      <c r="B293" s="142"/>
      <c r="C293" s="22" t="s">
        <v>121</v>
      </c>
      <c r="D293" s="31" t="s">
        <v>122</v>
      </c>
      <c r="E293" s="24"/>
      <c r="F293" s="24"/>
    </row>
    <row r="294" spans="1:6" s="20" customFormat="1" ht="16.5" customHeight="1" hidden="1">
      <c r="A294" s="146"/>
      <c r="B294" s="142"/>
      <c r="C294" s="22" t="s">
        <v>106</v>
      </c>
      <c r="D294" s="23" t="s">
        <v>107</v>
      </c>
      <c r="E294" s="24"/>
      <c r="F294" s="24"/>
    </row>
    <row r="295" spans="1:6" s="20" customFormat="1" ht="16.5" customHeight="1" hidden="1">
      <c r="A295" s="146"/>
      <c r="B295" s="142"/>
      <c r="C295" s="22" t="s">
        <v>74</v>
      </c>
      <c r="D295" s="23" t="s">
        <v>75</v>
      </c>
      <c r="E295" s="24"/>
      <c r="F295" s="24"/>
    </row>
    <row r="296" spans="1:6" s="20" customFormat="1" ht="16.5" customHeight="1" hidden="1">
      <c r="A296" s="146"/>
      <c r="B296" s="142"/>
      <c r="C296" s="22" t="s">
        <v>39</v>
      </c>
      <c r="D296" s="23" t="s">
        <v>40</v>
      </c>
      <c r="E296" s="24"/>
      <c r="F296" s="24"/>
    </row>
    <row r="297" spans="1:6" s="20" customFormat="1" ht="25.5" hidden="1">
      <c r="A297" s="146"/>
      <c r="B297" s="142"/>
      <c r="C297" s="26" t="s">
        <v>123</v>
      </c>
      <c r="D297" s="31" t="s">
        <v>124</v>
      </c>
      <c r="E297" s="24"/>
      <c r="F297" s="24"/>
    </row>
    <row r="298" spans="1:6" s="14" customFormat="1" ht="21.75" customHeight="1">
      <c r="A298" s="139"/>
      <c r="B298" s="28">
        <v>80104</v>
      </c>
      <c r="C298" s="454" t="s">
        <v>194</v>
      </c>
      <c r="D298" s="365"/>
      <c r="E298" s="29">
        <f>E299</f>
        <v>700</v>
      </c>
      <c r="F298" s="29">
        <f>F299</f>
        <v>0</v>
      </c>
    </row>
    <row r="299" spans="1:6" s="20" customFormat="1" ht="51">
      <c r="A299" s="535" t="s">
        <v>349</v>
      </c>
      <c r="B299" s="536"/>
      <c r="C299" s="392" t="s">
        <v>206</v>
      </c>
      <c r="D299" s="393" t="s">
        <v>207</v>
      </c>
      <c r="E299" s="97">
        <f>E300+E301</f>
        <v>700</v>
      </c>
      <c r="F299" s="97">
        <f>F300+F301</f>
        <v>0</v>
      </c>
    </row>
    <row r="300" spans="1:6" s="14" customFormat="1" ht="16.5" customHeight="1" hidden="1">
      <c r="A300" s="535"/>
      <c r="B300" s="536"/>
      <c r="C300" s="137"/>
      <c r="D300" s="210" t="s">
        <v>303</v>
      </c>
      <c r="E300" s="391"/>
      <c r="F300" s="76"/>
    </row>
    <row r="301" spans="1:6" s="14" customFormat="1" ht="16.5" customHeight="1">
      <c r="A301" s="537"/>
      <c r="B301" s="538"/>
      <c r="C301" s="167"/>
      <c r="D301" s="168" t="s">
        <v>248</v>
      </c>
      <c r="E301" s="300">
        <v>700</v>
      </c>
      <c r="F301" s="300"/>
    </row>
    <row r="302" spans="1:6" ht="13.5" customHeight="1" hidden="1" thickBot="1">
      <c r="A302" s="3"/>
      <c r="B302" s="3"/>
      <c r="C302" s="3"/>
      <c r="D302" s="3"/>
      <c r="E302" s="3"/>
      <c r="F302" s="3"/>
    </row>
    <row r="303" spans="1:6" s="4" customFormat="1" ht="22.5" customHeight="1" hidden="1">
      <c r="A303" s="445" t="s">
        <v>15</v>
      </c>
      <c r="B303" s="447" t="s">
        <v>16</v>
      </c>
      <c r="C303" s="447" t="s">
        <v>17</v>
      </c>
      <c r="D303" s="447" t="s">
        <v>18</v>
      </c>
      <c r="E303" s="436" t="s">
        <v>19</v>
      </c>
      <c r="F303" s="436" t="s">
        <v>20</v>
      </c>
    </row>
    <row r="304" spans="1:6" s="4" customFormat="1" ht="15" customHeight="1" hidden="1" thickBot="1">
      <c r="A304" s="446"/>
      <c r="B304" s="437"/>
      <c r="C304" s="437"/>
      <c r="D304" s="437"/>
      <c r="E304" s="437"/>
      <c r="F304" s="437"/>
    </row>
    <row r="305" spans="1:6" s="6" customFormat="1" ht="7.5" customHeight="1" hidden="1">
      <c r="A305" s="127">
        <v>1</v>
      </c>
      <c r="B305" s="5">
        <v>2</v>
      </c>
      <c r="C305" s="5">
        <v>3</v>
      </c>
      <c r="D305" s="5">
        <v>3</v>
      </c>
      <c r="E305" s="5">
        <v>4</v>
      </c>
      <c r="F305" s="5">
        <v>5</v>
      </c>
    </row>
    <row r="306" spans="1:6" s="14" customFormat="1" ht="19.5" customHeight="1" hidden="1">
      <c r="A306" s="139"/>
      <c r="B306" s="28">
        <v>80110</v>
      </c>
      <c r="C306" s="27"/>
      <c r="D306" s="28" t="s">
        <v>195</v>
      </c>
      <c r="E306" s="29">
        <f>E308</f>
        <v>0</v>
      </c>
      <c r="F306" s="29">
        <f>SUM(F307:F326)</f>
        <v>0</v>
      </c>
    </row>
    <row r="307" spans="1:6" s="20" customFormat="1" ht="16.5" customHeight="1" hidden="1">
      <c r="A307" s="146"/>
      <c r="B307" s="141"/>
      <c r="C307" s="17" t="s">
        <v>111</v>
      </c>
      <c r="D307" s="37" t="s">
        <v>112</v>
      </c>
      <c r="E307" s="19"/>
      <c r="F307" s="19"/>
    </row>
    <row r="308" spans="1:6" s="14" customFormat="1" ht="19.5" customHeight="1" hidden="1">
      <c r="A308" s="139"/>
      <c r="B308" s="136"/>
      <c r="C308" s="140"/>
      <c r="D308" s="132" t="s">
        <v>241</v>
      </c>
      <c r="E308" s="76"/>
      <c r="F308" s="76"/>
    </row>
    <row r="309" spans="1:6" s="14" customFormat="1" ht="19.5" customHeight="1" hidden="1">
      <c r="A309" s="161"/>
      <c r="B309" s="162"/>
      <c r="C309" s="163"/>
      <c r="D309" s="164" t="s">
        <v>244</v>
      </c>
      <c r="E309" s="165"/>
      <c r="F309" s="165"/>
    </row>
    <row r="310" spans="1:6" s="20" customFormat="1" ht="16.5" customHeight="1" hidden="1">
      <c r="A310" s="69"/>
      <c r="B310" s="16"/>
      <c r="C310" s="17" t="s">
        <v>25</v>
      </c>
      <c r="D310" s="18" t="s">
        <v>26</v>
      </c>
      <c r="E310" s="19"/>
      <c r="F310" s="19"/>
    </row>
    <row r="311" spans="1:6" s="20" customFormat="1" ht="16.5" customHeight="1" hidden="1">
      <c r="A311" s="15"/>
      <c r="B311" s="21"/>
      <c r="C311" s="22" t="s">
        <v>27</v>
      </c>
      <c r="D311" s="23" t="s">
        <v>28</v>
      </c>
      <c r="E311" s="24"/>
      <c r="F311" s="24"/>
    </row>
    <row r="312" spans="1:6" s="20" customFormat="1" ht="16.5" customHeight="1" hidden="1">
      <c r="A312" s="15"/>
      <c r="B312" s="21"/>
      <c r="C312" s="22" t="s">
        <v>29</v>
      </c>
      <c r="D312" s="23" t="s">
        <v>30</v>
      </c>
      <c r="E312" s="24"/>
      <c r="F312" s="24"/>
    </row>
    <row r="313" spans="1:7" s="20" customFormat="1" ht="16.5" customHeight="1" hidden="1">
      <c r="A313" s="15"/>
      <c r="B313" s="21"/>
      <c r="C313" s="22" t="s">
        <v>31</v>
      </c>
      <c r="D313" s="23" t="s">
        <v>32</v>
      </c>
      <c r="E313" s="24"/>
      <c r="F313" s="24"/>
      <c r="G313" s="98"/>
    </row>
    <row r="314" spans="1:6" s="20" customFormat="1" ht="16.5" customHeight="1" hidden="1">
      <c r="A314" s="15"/>
      <c r="B314" s="21"/>
      <c r="C314" s="22" t="s">
        <v>35</v>
      </c>
      <c r="D314" s="23" t="s">
        <v>36</v>
      </c>
      <c r="E314" s="24"/>
      <c r="F314" s="24"/>
    </row>
    <row r="315" spans="1:6" s="20" customFormat="1" ht="25.5" hidden="1">
      <c r="A315" s="15"/>
      <c r="B315" s="21"/>
      <c r="C315" s="22" t="s">
        <v>191</v>
      </c>
      <c r="D315" s="31" t="s">
        <v>192</v>
      </c>
      <c r="E315" s="24"/>
      <c r="F315" s="24"/>
    </row>
    <row r="316" spans="1:6" s="20" customFormat="1" ht="16.5" customHeight="1" hidden="1">
      <c r="A316" s="15"/>
      <c r="B316" s="21"/>
      <c r="C316" s="22" t="s">
        <v>70</v>
      </c>
      <c r="D316" s="23" t="s">
        <v>71</v>
      </c>
      <c r="E316" s="24"/>
      <c r="F316" s="24"/>
    </row>
    <row r="317" spans="1:6" s="20" customFormat="1" ht="16.5" customHeight="1" hidden="1">
      <c r="A317" s="15"/>
      <c r="B317" s="21"/>
      <c r="C317" s="22" t="s">
        <v>115</v>
      </c>
      <c r="D317" s="23" t="s">
        <v>116</v>
      </c>
      <c r="E317" s="24"/>
      <c r="F317" s="24"/>
    </row>
    <row r="318" spans="1:6" s="20" customFormat="1" ht="16.5" customHeight="1" hidden="1">
      <c r="A318" s="15"/>
      <c r="B318" s="21"/>
      <c r="C318" s="22" t="s">
        <v>37</v>
      </c>
      <c r="D318" s="23" t="s">
        <v>38</v>
      </c>
      <c r="E318" s="24"/>
      <c r="F318" s="24"/>
    </row>
    <row r="319" spans="1:6" s="20" customFormat="1" ht="16.5" customHeight="1" hidden="1">
      <c r="A319" s="15"/>
      <c r="B319" s="21"/>
      <c r="C319" s="22" t="s">
        <v>117</v>
      </c>
      <c r="D319" s="23" t="s">
        <v>118</v>
      </c>
      <c r="E319" s="24"/>
      <c r="F319" s="24"/>
    </row>
    <row r="320" spans="1:6" s="20" customFormat="1" ht="25.5" hidden="1">
      <c r="A320" s="15"/>
      <c r="B320" s="21"/>
      <c r="C320" s="22" t="s">
        <v>121</v>
      </c>
      <c r="D320" s="31" t="s">
        <v>122</v>
      </c>
      <c r="E320" s="24"/>
      <c r="F320" s="24"/>
    </row>
    <row r="321" spans="1:6" s="20" customFormat="1" ht="16.5" customHeight="1" hidden="1">
      <c r="A321" s="15"/>
      <c r="B321" s="21"/>
      <c r="C321" s="22" t="s">
        <v>106</v>
      </c>
      <c r="D321" s="23" t="s">
        <v>107</v>
      </c>
      <c r="E321" s="24"/>
      <c r="F321" s="24"/>
    </row>
    <row r="322" spans="1:6" s="20" customFormat="1" ht="16.5" customHeight="1" hidden="1">
      <c r="A322" s="15"/>
      <c r="B322" s="21"/>
      <c r="C322" s="22" t="s">
        <v>74</v>
      </c>
      <c r="D322" s="23" t="s">
        <v>75</v>
      </c>
      <c r="E322" s="24"/>
      <c r="F322" s="24"/>
    </row>
    <row r="323" spans="1:6" s="20" customFormat="1" ht="16.5" customHeight="1" hidden="1">
      <c r="A323" s="15"/>
      <c r="B323" s="21"/>
      <c r="C323" s="22" t="s">
        <v>39</v>
      </c>
      <c r="D323" s="23" t="s">
        <v>40</v>
      </c>
      <c r="E323" s="24"/>
      <c r="F323" s="24"/>
    </row>
    <row r="324" spans="1:6" s="20" customFormat="1" ht="25.5" hidden="1">
      <c r="A324" s="15"/>
      <c r="B324" s="21"/>
      <c r="C324" s="22" t="s">
        <v>123</v>
      </c>
      <c r="D324" s="31" t="s">
        <v>124</v>
      </c>
      <c r="E324" s="24"/>
      <c r="F324" s="24"/>
    </row>
    <row r="325" spans="1:6" s="20" customFormat="1" ht="25.5" hidden="1">
      <c r="A325" s="15"/>
      <c r="B325" s="21"/>
      <c r="C325" s="22" t="s">
        <v>125</v>
      </c>
      <c r="D325" s="31" t="s">
        <v>126</v>
      </c>
      <c r="E325" s="24"/>
      <c r="F325" s="24"/>
    </row>
    <row r="326" spans="1:6" s="20" customFormat="1" ht="16.5" customHeight="1" hidden="1">
      <c r="A326" s="15"/>
      <c r="B326" s="21"/>
      <c r="C326" s="26" t="s">
        <v>47</v>
      </c>
      <c r="D326" s="23" t="s">
        <v>48</v>
      </c>
      <c r="E326" s="24"/>
      <c r="F326" s="24"/>
    </row>
    <row r="327" spans="1:6" s="14" customFormat="1" ht="19.5" customHeight="1" hidden="1">
      <c r="A327" s="69"/>
      <c r="B327" s="28">
        <v>80113</v>
      </c>
      <c r="C327" s="27"/>
      <c r="D327" s="28" t="s">
        <v>196</v>
      </c>
      <c r="E327" s="29">
        <f>E330</f>
        <v>0</v>
      </c>
      <c r="F327" s="29">
        <f>F328</f>
        <v>0</v>
      </c>
    </row>
    <row r="328" spans="1:6" s="20" customFormat="1" ht="18.75" customHeight="1" hidden="1">
      <c r="A328" s="146"/>
      <c r="B328" s="44"/>
      <c r="C328" s="153" t="s">
        <v>47</v>
      </c>
      <c r="D328" s="170" t="s">
        <v>241</v>
      </c>
      <c r="E328" s="97"/>
      <c r="F328" s="97"/>
    </row>
    <row r="329" spans="1:7" s="20" customFormat="1" ht="17.25" customHeight="1" hidden="1">
      <c r="A329" s="146"/>
      <c r="B329" s="44"/>
      <c r="C329" s="154" t="s">
        <v>127</v>
      </c>
      <c r="D329" s="221" t="s">
        <v>284</v>
      </c>
      <c r="E329" s="220"/>
      <c r="F329" s="256"/>
      <c r="G329" s="55"/>
    </row>
    <row r="330" spans="1:6" s="20" customFormat="1" ht="19.5" customHeight="1" hidden="1">
      <c r="A330" s="146"/>
      <c r="B330" s="44"/>
      <c r="C330" s="153" t="s">
        <v>47</v>
      </c>
      <c r="D330" s="170" t="s">
        <v>240</v>
      </c>
      <c r="E330" s="226">
        <f>E331</f>
        <v>0</v>
      </c>
      <c r="F330" s="226"/>
    </row>
    <row r="331" spans="1:6" s="20" customFormat="1" ht="18" customHeight="1" hidden="1">
      <c r="A331" s="229"/>
      <c r="B331" s="195"/>
      <c r="C331" s="195"/>
      <c r="D331" s="230" t="s">
        <v>306</v>
      </c>
      <c r="E331" s="219"/>
      <c r="F331" s="97"/>
    </row>
    <row r="332" spans="1:6" s="20" customFormat="1" ht="16.5" customHeight="1" hidden="1">
      <c r="A332" s="146"/>
      <c r="B332" s="141"/>
      <c r="C332" s="17" t="s">
        <v>25</v>
      </c>
      <c r="D332" s="18" t="s">
        <v>26</v>
      </c>
      <c r="E332" s="19"/>
      <c r="F332" s="19"/>
    </row>
    <row r="333" spans="1:6" s="20" customFormat="1" ht="16.5" customHeight="1" hidden="1">
      <c r="A333" s="146"/>
      <c r="B333" s="142"/>
      <c r="C333" s="22" t="s">
        <v>27</v>
      </c>
      <c r="D333" s="23" t="s">
        <v>28</v>
      </c>
      <c r="E333" s="24"/>
      <c r="F333" s="24"/>
    </row>
    <row r="334" spans="1:6" s="20" customFormat="1" ht="16.5" customHeight="1" hidden="1">
      <c r="A334" s="146"/>
      <c r="B334" s="142"/>
      <c r="C334" s="22" t="s">
        <v>29</v>
      </c>
      <c r="D334" s="23" t="s">
        <v>30</v>
      </c>
      <c r="E334" s="24"/>
      <c r="F334" s="24"/>
    </row>
    <row r="335" spans="1:7" s="20" customFormat="1" ht="16.5" customHeight="1" hidden="1">
      <c r="A335" s="146"/>
      <c r="B335" s="142"/>
      <c r="C335" s="22" t="s">
        <v>31</v>
      </c>
      <c r="D335" s="23" t="s">
        <v>32</v>
      </c>
      <c r="E335" s="24"/>
      <c r="F335" s="24"/>
      <c r="G335" s="98"/>
    </row>
    <row r="336" spans="1:7" s="20" customFormat="1" ht="16.5" customHeight="1" hidden="1">
      <c r="A336" s="146"/>
      <c r="B336" s="142"/>
      <c r="C336" s="22" t="s">
        <v>33</v>
      </c>
      <c r="D336" s="23" t="s">
        <v>197</v>
      </c>
      <c r="E336" s="24"/>
      <c r="F336" s="24"/>
      <c r="G336" s="98"/>
    </row>
    <row r="337" spans="1:6" s="20" customFormat="1" ht="16.5" customHeight="1" hidden="1">
      <c r="A337" s="146"/>
      <c r="B337" s="142"/>
      <c r="C337" s="22" t="s">
        <v>35</v>
      </c>
      <c r="D337" s="23" t="s">
        <v>36</v>
      </c>
      <c r="E337" s="24"/>
      <c r="F337" s="24"/>
    </row>
    <row r="338" spans="1:6" s="20" customFormat="1" ht="16.5" customHeight="1" hidden="1">
      <c r="A338" s="146"/>
      <c r="B338" s="142"/>
      <c r="C338" s="22" t="s">
        <v>79</v>
      </c>
      <c r="D338" s="23" t="s">
        <v>80</v>
      </c>
      <c r="E338" s="24"/>
      <c r="F338" s="24"/>
    </row>
    <row r="339" spans="1:6" s="20" customFormat="1" ht="16.5" customHeight="1" hidden="1">
      <c r="A339" s="146"/>
      <c r="B339" s="142"/>
      <c r="C339" s="22" t="s">
        <v>37</v>
      </c>
      <c r="D339" s="23" t="s">
        <v>38</v>
      </c>
      <c r="E339" s="24"/>
      <c r="F339" s="24"/>
    </row>
    <row r="340" spans="1:6" s="20" customFormat="1" ht="16.5" customHeight="1" hidden="1">
      <c r="A340" s="146"/>
      <c r="B340" s="144"/>
      <c r="C340" s="66" t="s">
        <v>106</v>
      </c>
      <c r="D340" s="67" t="s">
        <v>107</v>
      </c>
      <c r="E340" s="68"/>
      <c r="F340" s="68"/>
    </row>
    <row r="341" spans="1:6" s="20" customFormat="1" ht="8.25" customHeight="1" hidden="1">
      <c r="A341" s="146"/>
      <c r="B341" s="44"/>
      <c r="C341" s="45"/>
      <c r="D341" s="46"/>
      <c r="E341" s="47"/>
      <c r="F341" s="47"/>
    </row>
    <row r="342" spans="1:6" s="6" customFormat="1" ht="7.5" customHeight="1" hidden="1">
      <c r="A342" s="147">
        <v>1</v>
      </c>
      <c r="B342" s="145">
        <v>2</v>
      </c>
      <c r="C342" s="48">
        <v>3</v>
      </c>
      <c r="D342" s="48">
        <v>4</v>
      </c>
      <c r="E342" s="48">
        <v>5</v>
      </c>
      <c r="F342" s="48">
        <v>6</v>
      </c>
    </row>
    <row r="343" spans="1:6" s="20" customFormat="1" ht="16.5" customHeight="1" hidden="1">
      <c r="A343" s="146"/>
      <c r="B343" s="142"/>
      <c r="C343" s="22" t="s">
        <v>74</v>
      </c>
      <c r="D343" s="23" t="s">
        <v>75</v>
      </c>
      <c r="E343" s="24"/>
      <c r="F343" s="24"/>
    </row>
    <row r="344" spans="1:6" s="20" customFormat="1" ht="16.5" customHeight="1" hidden="1">
      <c r="A344" s="146"/>
      <c r="B344" s="142"/>
      <c r="C344" s="26" t="s">
        <v>39</v>
      </c>
      <c r="D344" s="23" t="s">
        <v>40</v>
      </c>
      <c r="E344" s="24"/>
      <c r="F344" s="24"/>
    </row>
    <row r="345" spans="1:6" s="14" customFormat="1" ht="19.5" customHeight="1" hidden="1">
      <c r="A345" s="146"/>
      <c r="B345" s="143">
        <v>80146</v>
      </c>
      <c r="C345" s="27"/>
      <c r="D345" s="28" t="s">
        <v>198</v>
      </c>
      <c r="E345" s="29">
        <f>E346</f>
        <v>0</v>
      </c>
      <c r="F345" s="29">
        <f>F346</f>
        <v>0</v>
      </c>
    </row>
    <row r="346" spans="1:6" s="20" customFormat="1" ht="19.5" customHeight="1" hidden="1">
      <c r="A346" s="146"/>
      <c r="B346" s="141"/>
      <c r="C346" s="36" t="s">
        <v>37</v>
      </c>
      <c r="D346" s="18" t="s">
        <v>38</v>
      </c>
      <c r="E346" s="19"/>
      <c r="F346" s="19"/>
    </row>
    <row r="347" spans="1:6" s="20" customFormat="1" ht="6.75" customHeight="1">
      <c r="A347" s="43"/>
      <c r="B347" s="44"/>
      <c r="C347" s="45"/>
      <c r="D347" s="46"/>
      <c r="E347" s="47"/>
      <c r="F347" s="47"/>
    </row>
    <row r="348" spans="1:6" s="6" customFormat="1" ht="7.5" customHeight="1">
      <c r="A348" s="48">
        <v>1</v>
      </c>
      <c r="B348" s="62">
        <v>2</v>
      </c>
      <c r="C348" s="62">
        <v>3</v>
      </c>
      <c r="D348" s="62">
        <v>4</v>
      </c>
      <c r="E348" s="62">
        <v>5</v>
      </c>
      <c r="F348" s="62">
        <v>6</v>
      </c>
    </row>
    <row r="349" spans="1:7" s="14" customFormat="1" ht="19.5" customHeight="1">
      <c r="A349" s="146"/>
      <c r="B349" s="28">
        <v>80195</v>
      </c>
      <c r="C349" s="426" t="s">
        <v>57</v>
      </c>
      <c r="D349" s="427"/>
      <c r="E349" s="29">
        <f>SUM(E350:E354)</f>
        <v>10000</v>
      </c>
      <c r="F349" s="29">
        <f>SUM(F350:F354)</f>
        <v>2337</v>
      </c>
      <c r="G349" s="55">
        <f>E349-F349</f>
        <v>7663</v>
      </c>
    </row>
    <row r="350" spans="1:6" s="14" customFormat="1" ht="19.5" customHeight="1">
      <c r="A350" s="400" t="s">
        <v>349</v>
      </c>
      <c r="B350" s="401"/>
      <c r="C350" s="96" t="s">
        <v>33</v>
      </c>
      <c r="D350" s="255" t="s">
        <v>34</v>
      </c>
      <c r="E350" s="272"/>
      <c r="F350" s="272">
        <v>264</v>
      </c>
    </row>
    <row r="351" spans="1:6" s="14" customFormat="1" ht="18" customHeight="1" hidden="1">
      <c r="A351" s="370"/>
      <c r="B351" s="379"/>
      <c r="C351" s="176"/>
      <c r="D351" s="196" t="s">
        <v>284</v>
      </c>
      <c r="E351" s="270"/>
      <c r="F351" s="259"/>
    </row>
    <row r="352" spans="1:6" s="20" customFormat="1" ht="18.75" customHeight="1" hidden="1">
      <c r="A352" s="370"/>
      <c r="B352" s="379"/>
      <c r="C352" s="153" t="s">
        <v>47</v>
      </c>
      <c r="D352" s="222" t="s">
        <v>240</v>
      </c>
      <c r="E352" s="19"/>
      <c r="F352" s="264"/>
    </row>
    <row r="353" spans="1:6" s="20" customFormat="1" ht="18" customHeight="1">
      <c r="A353" s="400" t="s">
        <v>350</v>
      </c>
      <c r="B353" s="401"/>
      <c r="C353" s="184" t="s">
        <v>79</v>
      </c>
      <c r="D353" s="394" t="s">
        <v>80</v>
      </c>
      <c r="E353" s="208"/>
      <c r="F353" s="194">
        <v>2073</v>
      </c>
    </row>
    <row r="354" spans="1:6" s="20" customFormat="1" ht="18.75" customHeight="1">
      <c r="A354" s="499" t="s">
        <v>339</v>
      </c>
      <c r="B354" s="500"/>
      <c r="C354" s="40" t="s">
        <v>47</v>
      </c>
      <c r="D354" s="374" t="s">
        <v>48</v>
      </c>
      <c r="E354" s="97">
        <f>E355</f>
        <v>10000</v>
      </c>
      <c r="F354" s="97"/>
    </row>
    <row r="355" spans="1:6" s="20" customFormat="1" ht="18" customHeight="1" thickBot="1">
      <c r="A355" s="424"/>
      <c r="B355" s="501"/>
      <c r="C355" s="166"/>
      <c r="D355" s="138" t="s">
        <v>308</v>
      </c>
      <c r="E355" s="271">
        <v>10000</v>
      </c>
      <c r="F355" s="256"/>
    </row>
    <row r="356" spans="1:6" s="20" customFormat="1" ht="19.5" customHeight="1" hidden="1">
      <c r="A356" s="146"/>
      <c r="B356" s="141"/>
      <c r="C356" s="36" t="s">
        <v>39</v>
      </c>
      <c r="D356" s="170" t="s">
        <v>295</v>
      </c>
      <c r="E356" s="97"/>
      <c r="F356" s="97"/>
    </row>
    <row r="357" spans="1:6" s="20" customFormat="1" ht="16.5" customHeight="1" hidden="1">
      <c r="A357" s="146"/>
      <c r="B357" s="466" t="s">
        <v>294</v>
      </c>
      <c r="C357" s="466"/>
      <c r="D357" s="467"/>
      <c r="E357" s="283"/>
      <c r="F357" s="283"/>
    </row>
    <row r="358" spans="1:6" s="14" customFormat="1" ht="15" customHeight="1" hidden="1" thickBot="1">
      <c r="A358" s="146"/>
      <c r="B358" s="136"/>
      <c r="C358" s="176"/>
      <c r="D358" s="196" t="s">
        <v>293</v>
      </c>
      <c r="E358" s="270"/>
      <c r="F358" s="259"/>
    </row>
    <row r="359" spans="1:7" s="9" customFormat="1" ht="24.75" customHeight="1" thickBot="1">
      <c r="A359" s="214">
        <v>851</v>
      </c>
      <c r="B359" s="355" t="s">
        <v>199</v>
      </c>
      <c r="C359" s="356"/>
      <c r="D359" s="357"/>
      <c r="E359" s="327">
        <f>E360+E368+E371</f>
        <v>858.96</v>
      </c>
      <c r="F359" s="327">
        <f>F360+F368+F371</f>
        <v>12040.26</v>
      </c>
      <c r="G359" s="55">
        <f>E359-F359</f>
        <v>-11181.3</v>
      </c>
    </row>
    <row r="360" spans="1:6" s="14" customFormat="1" ht="20.25" customHeight="1">
      <c r="A360" s="56"/>
      <c r="B360" s="12">
        <v>85121</v>
      </c>
      <c r="C360" s="430" t="s">
        <v>200</v>
      </c>
      <c r="D360" s="431"/>
      <c r="E360" s="13">
        <f>E364</f>
        <v>0</v>
      </c>
      <c r="F360" s="13">
        <f>F364</f>
        <v>12000</v>
      </c>
    </row>
    <row r="361" spans="1:6" s="14" customFormat="1" ht="38.25" hidden="1">
      <c r="A361" s="64"/>
      <c r="B361" s="99"/>
      <c r="C361" s="17" t="s">
        <v>201</v>
      </c>
      <c r="D361" s="37" t="s">
        <v>78</v>
      </c>
      <c r="E361" s="35"/>
      <c r="F361" s="19"/>
    </row>
    <row r="362" spans="1:6" s="20" customFormat="1" ht="38.25" hidden="1">
      <c r="A362" s="15"/>
      <c r="B362" s="30"/>
      <c r="C362" s="30">
        <v>6298</v>
      </c>
      <c r="D362" s="31" t="s">
        <v>46</v>
      </c>
      <c r="E362" s="32"/>
      <c r="F362" s="24"/>
    </row>
    <row r="363" spans="1:6" s="20" customFormat="1" ht="51" hidden="1">
      <c r="A363" s="15"/>
      <c r="B363" s="21"/>
      <c r="C363" s="22" t="s">
        <v>202</v>
      </c>
      <c r="D363" s="31" t="s">
        <v>203</v>
      </c>
      <c r="E363" s="24"/>
      <c r="F363" s="24"/>
    </row>
    <row r="364" spans="1:6" s="20" customFormat="1" ht="18.75" customHeight="1">
      <c r="A364" s="493" t="s">
        <v>354</v>
      </c>
      <c r="B364" s="494"/>
      <c r="C364" s="40" t="s">
        <v>47</v>
      </c>
      <c r="D364" s="374" t="s">
        <v>48</v>
      </c>
      <c r="E364" s="97"/>
      <c r="F364" s="97">
        <f>F365</f>
        <v>12000</v>
      </c>
    </row>
    <row r="365" spans="1:6" s="20" customFormat="1" ht="24.75" customHeight="1">
      <c r="A365" s="495"/>
      <c r="B365" s="496"/>
      <c r="C365" s="502" t="s">
        <v>300</v>
      </c>
      <c r="D365" s="503"/>
      <c r="E365" s="238"/>
      <c r="F365" s="248">
        <v>12000</v>
      </c>
    </row>
    <row r="366" spans="1:6" s="20" customFormat="1" ht="16.5" customHeight="1" hidden="1">
      <c r="A366" s="146"/>
      <c r="B366" s="141"/>
      <c r="C366" s="22" t="s">
        <v>49</v>
      </c>
      <c r="D366" s="31" t="s">
        <v>48</v>
      </c>
      <c r="E366" s="24"/>
      <c r="F366" s="24"/>
    </row>
    <row r="367" spans="1:6" s="20" customFormat="1" ht="16.5" customHeight="1" hidden="1">
      <c r="A367" s="146"/>
      <c r="B367" s="142"/>
      <c r="C367" s="26" t="s">
        <v>129</v>
      </c>
      <c r="D367" s="31" t="s">
        <v>48</v>
      </c>
      <c r="E367" s="24"/>
      <c r="F367" s="24"/>
    </row>
    <row r="368" spans="1:6" s="14" customFormat="1" ht="19.5" customHeight="1">
      <c r="A368" s="139"/>
      <c r="B368" s="28">
        <v>85153</v>
      </c>
      <c r="C368" s="426" t="s">
        <v>204</v>
      </c>
      <c r="D368" s="427"/>
      <c r="E368" s="397">
        <f>E369+E370</f>
        <v>40.26</v>
      </c>
      <c r="F368" s="397">
        <f>F369+F370</f>
        <v>40.26</v>
      </c>
    </row>
    <row r="369" spans="1:6" s="20" customFormat="1" ht="17.25" customHeight="1">
      <c r="A369" s="416" t="s">
        <v>346</v>
      </c>
      <c r="B369" s="497"/>
      <c r="C369" s="96" t="s">
        <v>35</v>
      </c>
      <c r="D369" s="255" t="s">
        <v>36</v>
      </c>
      <c r="E369" s="398"/>
      <c r="F369" s="398">
        <v>40.26</v>
      </c>
    </row>
    <row r="370" spans="1:6" s="20" customFormat="1" ht="25.5">
      <c r="A370" s="418"/>
      <c r="B370" s="498"/>
      <c r="C370" s="96" t="s">
        <v>123</v>
      </c>
      <c r="D370" s="37" t="s">
        <v>124</v>
      </c>
      <c r="E370" s="399">
        <v>40.26</v>
      </c>
      <c r="F370" s="399"/>
    </row>
    <row r="371" spans="1:6" s="14" customFormat="1" ht="19.5" customHeight="1">
      <c r="A371" s="139"/>
      <c r="B371" s="53">
        <v>85154</v>
      </c>
      <c r="C371" s="426" t="s">
        <v>205</v>
      </c>
      <c r="D371" s="427"/>
      <c r="E371" s="322">
        <f>SUM(E372:E380)</f>
        <v>818.7</v>
      </c>
      <c r="F371" s="29">
        <f>SUM(F372:F380)</f>
        <v>0</v>
      </c>
    </row>
    <row r="372" spans="1:6" s="14" customFormat="1" ht="51" hidden="1">
      <c r="A372" s="139"/>
      <c r="B372" s="136"/>
      <c r="C372" s="395" t="s">
        <v>206</v>
      </c>
      <c r="D372" s="101" t="s">
        <v>207</v>
      </c>
      <c r="E372" s="324"/>
      <c r="F372" s="103"/>
    </row>
    <row r="373" spans="1:6" s="14" customFormat="1" ht="38.25" hidden="1">
      <c r="A373" s="139"/>
      <c r="B373" s="136"/>
      <c r="C373" s="396" t="s">
        <v>208</v>
      </c>
      <c r="D373" s="106" t="s">
        <v>209</v>
      </c>
      <c r="E373" s="325"/>
      <c r="F373" s="108"/>
    </row>
    <row r="374" spans="1:6" s="20" customFormat="1" ht="21" customHeight="1" hidden="1">
      <c r="A374" s="146"/>
      <c r="B374" s="159"/>
      <c r="C374" s="253"/>
      <c r="D374" s="202" t="s">
        <v>261</v>
      </c>
      <c r="E374" s="326"/>
      <c r="F374" s="203"/>
    </row>
    <row r="375" spans="1:6" s="14" customFormat="1" ht="17.25" customHeight="1" hidden="1">
      <c r="A375" s="139"/>
      <c r="B375" s="136"/>
      <c r="C375" s="406" t="s">
        <v>33</v>
      </c>
      <c r="D375" s="101" t="s">
        <v>34</v>
      </c>
      <c r="E375" s="403"/>
      <c r="F375" s="403"/>
    </row>
    <row r="376" spans="1:6" s="14" customFormat="1" ht="17.25" customHeight="1">
      <c r="A376" s="482" t="s">
        <v>346</v>
      </c>
      <c r="B376" s="483"/>
      <c r="C376" s="392" t="s">
        <v>35</v>
      </c>
      <c r="D376" s="393" t="s">
        <v>36</v>
      </c>
      <c r="E376" s="405">
        <v>260</v>
      </c>
      <c r="F376" s="405"/>
    </row>
    <row r="377" spans="1:6" s="14" customFormat="1" ht="17.25" customHeight="1">
      <c r="A377" s="482"/>
      <c r="B377" s="483"/>
      <c r="C377" s="392" t="s">
        <v>104</v>
      </c>
      <c r="D377" s="393" t="s">
        <v>105</v>
      </c>
      <c r="E377" s="405">
        <v>335</v>
      </c>
      <c r="F377" s="405"/>
    </row>
    <row r="378" spans="1:6" s="14" customFormat="1" ht="17.25" customHeight="1" thickBot="1">
      <c r="A378" s="482"/>
      <c r="B378" s="483"/>
      <c r="C378" s="96" t="s">
        <v>74</v>
      </c>
      <c r="D378" s="255" t="s">
        <v>75</v>
      </c>
      <c r="E378" s="405">
        <v>223.7</v>
      </c>
      <c r="F378" s="405"/>
    </row>
    <row r="379" spans="1:6" s="14" customFormat="1" ht="17.25" customHeight="1" hidden="1">
      <c r="A379" s="139"/>
      <c r="B379" s="136"/>
      <c r="C379" s="152" t="s">
        <v>37</v>
      </c>
      <c r="D379" s="57" t="s">
        <v>38</v>
      </c>
      <c r="E379" s="404"/>
      <c r="F379" s="404"/>
    </row>
    <row r="380" spans="1:6" s="14" customFormat="1" ht="17.25" customHeight="1" hidden="1">
      <c r="A380" s="139"/>
      <c r="B380" s="136"/>
      <c r="C380" s="250" t="s">
        <v>106</v>
      </c>
      <c r="D380" s="37" t="s">
        <v>107</v>
      </c>
      <c r="E380" s="323"/>
      <c r="F380" s="323"/>
    </row>
    <row r="381" spans="1:6" s="20" customFormat="1" ht="18" customHeight="1" hidden="1">
      <c r="A381" s="43"/>
      <c r="B381" s="159"/>
      <c r="C381" s="45"/>
      <c r="D381" s="46"/>
      <c r="E381" s="47"/>
      <c r="F381" s="47"/>
    </row>
    <row r="382" spans="1:6" s="6" customFormat="1" ht="7.5" customHeight="1" hidden="1" thickBot="1">
      <c r="A382" s="48">
        <v>1</v>
      </c>
      <c r="B382" s="48">
        <v>2</v>
      </c>
      <c r="C382" s="48">
        <v>3</v>
      </c>
      <c r="D382" s="48">
        <v>3</v>
      </c>
      <c r="E382" s="48">
        <v>4</v>
      </c>
      <c r="F382" s="48">
        <v>5</v>
      </c>
    </row>
    <row r="383" spans="1:6" s="9" customFormat="1" ht="24.75" customHeight="1" thickBot="1">
      <c r="A383" s="214">
        <v>852</v>
      </c>
      <c r="B383" s="355" t="s">
        <v>210</v>
      </c>
      <c r="C383" s="356"/>
      <c r="D383" s="357"/>
      <c r="E383" s="8">
        <f>E384+E387+E390+E392+E397+E400+E402</f>
        <v>0</v>
      </c>
      <c r="F383" s="149">
        <f>F384+F395+F397</f>
        <v>36000</v>
      </c>
    </row>
    <row r="384" spans="1:7" s="14" customFormat="1" ht="16.5" customHeight="1">
      <c r="A384" s="139"/>
      <c r="B384" s="12">
        <v>85202</v>
      </c>
      <c r="C384" s="448" t="s">
        <v>211</v>
      </c>
      <c r="D384" s="449"/>
      <c r="E384" s="54">
        <f>E386</f>
        <v>0</v>
      </c>
      <c r="F384" s="54">
        <f>F385</f>
        <v>15000</v>
      </c>
      <c r="G384" s="112"/>
    </row>
    <row r="385" spans="1:6" s="20" customFormat="1" ht="27.75" customHeight="1">
      <c r="A385" s="484" t="s">
        <v>334</v>
      </c>
      <c r="B385" s="159"/>
      <c r="C385" s="407">
        <v>4330</v>
      </c>
      <c r="D385" s="408" t="s">
        <v>355</v>
      </c>
      <c r="E385" s="326"/>
      <c r="F385" s="203">
        <v>15000</v>
      </c>
    </row>
    <row r="386" spans="1:6" s="20" customFormat="1" ht="42.75" customHeight="1" hidden="1">
      <c r="A386" s="484"/>
      <c r="B386" s="171"/>
      <c r="C386" s="36" t="s">
        <v>212</v>
      </c>
      <c r="D386" s="37" t="s">
        <v>213</v>
      </c>
      <c r="E386" s="19"/>
      <c r="F386" s="19"/>
    </row>
    <row r="387" spans="1:6" s="14" customFormat="1" ht="42.75" customHeight="1" hidden="1">
      <c r="A387" s="484"/>
      <c r="B387" s="143">
        <v>85212</v>
      </c>
      <c r="C387" s="27"/>
      <c r="D387" s="82" t="s">
        <v>214</v>
      </c>
      <c r="E387" s="29">
        <f>SUM(E388:E389)</f>
        <v>0</v>
      </c>
      <c r="F387" s="29">
        <f>SUM(F388:F389)</f>
        <v>0</v>
      </c>
    </row>
    <row r="388" spans="1:6" s="20" customFormat="1" ht="51" customHeight="1" hidden="1">
      <c r="A388" s="484"/>
      <c r="B388" s="330"/>
      <c r="C388" s="40" t="s">
        <v>97</v>
      </c>
      <c r="D388" s="41" t="s">
        <v>98</v>
      </c>
      <c r="E388" s="42"/>
      <c r="F388" s="42"/>
    </row>
    <row r="389" spans="1:6" s="20" customFormat="1" ht="51" customHeight="1" hidden="1">
      <c r="A389" s="484"/>
      <c r="B389" s="311"/>
      <c r="C389" s="22" t="s">
        <v>99</v>
      </c>
      <c r="D389" s="34" t="s">
        <v>100</v>
      </c>
      <c r="E389" s="32"/>
      <c r="F389" s="24"/>
    </row>
    <row r="390" spans="1:6" s="14" customFormat="1" ht="57" customHeight="1" hidden="1">
      <c r="A390" s="484"/>
      <c r="B390" s="143">
        <v>85213</v>
      </c>
      <c r="C390" s="27"/>
      <c r="D390" s="82" t="s">
        <v>215</v>
      </c>
      <c r="E390" s="29">
        <f>E391</f>
        <v>0</v>
      </c>
      <c r="F390" s="29">
        <f>F391</f>
        <v>0</v>
      </c>
    </row>
    <row r="391" spans="1:6" s="20" customFormat="1" ht="51" customHeight="1" hidden="1">
      <c r="A391" s="484"/>
      <c r="B391" s="349"/>
      <c r="C391" s="17" t="s">
        <v>97</v>
      </c>
      <c r="D391" s="57" t="s">
        <v>98</v>
      </c>
      <c r="E391" s="35"/>
      <c r="F391" s="35"/>
    </row>
    <row r="392" spans="1:6" s="14" customFormat="1" ht="28.5" customHeight="1" hidden="1">
      <c r="A392" s="484"/>
      <c r="B392" s="143">
        <v>85214</v>
      </c>
      <c r="C392" s="27"/>
      <c r="D392" s="82" t="s">
        <v>216</v>
      </c>
      <c r="E392" s="29">
        <f>SUM(E393:E394)</f>
        <v>0</v>
      </c>
      <c r="F392" s="29">
        <f>SUM(F393:F394)</f>
        <v>0</v>
      </c>
    </row>
    <row r="393" spans="1:6" s="20" customFormat="1" ht="18.75" customHeight="1" hidden="1">
      <c r="A393" s="484"/>
      <c r="B393" s="159"/>
      <c r="C393" s="159">
        <v>4300</v>
      </c>
      <c r="D393" s="170" t="s">
        <v>311</v>
      </c>
      <c r="E393" s="97"/>
      <c r="F393" s="97">
        <f>F394</f>
        <v>0</v>
      </c>
    </row>
    <row r="394" spans="1:6" s="20" customFormat="1" ht="25.5" customHeight="1" hidden="1">
      <c r="A394" s="484"/>
      <c r="B394" s="311"/>
      <c r="C394" s="22" t="s">
        <v>217</v>
      </c>
      <c r="D394" s="34" t="s">
        <v>218</v>
      </c>
      <c r="E394" s="32"/>
      <c r="F394" s="24"/>
    </row>
    <row r="395" spans="1:6" s="14" customFormat="1" ht="19.5" customHeight="1">
      <c r="A395" s="484"/>
      <c r="B395" s="28">
        <v>85215</v>
      </c>
      <c r="C395" s="454" t="s">
        <v>307</v>
      </c>
      <c r="D395" s="365"/>
      <c r="E395" s="29">
        <f>SUM(E396:E397)</f>
        <v>0</v>
      </c>
      <c r="F395" s="29">
        <f>F396</f>
        <v>16000</v>
      </c>
    </row>
    <row r="396" spans="1:6" s="20" customFormat="1" ht="18.75" customHeight="1">
      <c r="A396" s="484"/>
      <c r="B396" s="159"/>
      <c r="C396" s="409" t="s">
        <v>356</v>
      </c>
      <c r="D396" s="410" t="s">
        <v>357</v>
      </c>
      <c r="E396" s="97"/>
      <c r="F396" s="97">
        <v>16000</v>
      </c>
    </row>
    <row r="397" spans="1:6" s="14" customFormat="1" ht="20.25" customHeight="1">
      <c r="A397" s="484"/>
      <c r="B397" s="28">
        <v>85219</v>
      </c>
      <c r="C397" s="426" t="s">
        <v>219</v>
      </c>
      <c r="D397" s="427"/>
      <c r="E397" s="29">
        <f>E399</f>
        <v>0</v>
      </c>
      <c r="F397" s="29">
        <f>F398</f>
        <v>5000</v>
      </c>
    </row>
    <row r="398" spans="1:6" s="20" customFormat="1" ht="18.75" customHeight="1" thickBot="1">
      <c r="A398" s="484"/>
      <c r="B398" s="159"/>
      <c r="C398" s="96" t="s">
        <v>37</v>
      </c>
      <c r="D398" s="255" t="s">
        <v>38</v>
      </c>
      <c r="E398" s="97"/>
      <c r="F398" s="97">
        <v>5000</v>
      </c>
    </row>
    <row r="399" spans="1:6" s="20" customFormat="1" ht="25.5" hidden="1">
      <c r="A399" s="146"/>
      <c r="B399" s="349"/>
      <c r="C399" s="17" t="s">
        <v>217</v>
      </c>
      <c r="D399" s="57" t="s">
        <v>218</v>
      </c>
      <c r="E399" s="35"/>
      <c r="F399" s="19"/>
    </row>
    <row r="400" spans="1:6" s="14" customFormat="1" ht="28.5" hidden="1">
      <c r="A400" s="146"/>
      <c r="B400" s="143">
        <v>85228</v>
      </c>
      <c r="C400" s="27"/>
      <c r="D400" s="82" t="s">
        <v>220</v>
      </c>
      <c r="E400" s="29">
        <f>E401</f>
        <v>0</v>
      </c>
      <c r="F400" s="29">
        <f>F401</f>
        <v>0</v>
      </c>
    </row>
    <row r="401" spans="1:6" s="20" customFormat="1" ht="18" customHeight="1" hidden="1">
      <c r="A401" s="146"/>
      <c r="B401" s="171"/>
      <c r="C401" s="36" t="s">
        <v>221</v>
      </c>
      <c r="D401" s="37" t="s">
        <v>222</v>
      </c>
      <c r="E401" s="19"/>
      <c r="F401" s="19"/>
    </row>
    <row r="402" spans="1:6" s="14" customFormat="1" ht="18" customHeight="1" hidden="1">
      <c r="A402" s="146"/>
      <c r="B402" s="143">
        <v>85295</v>
      </c>
      <c r="C402" s="27"/>
      <c r="D402" s="82" t="s">
        <v>57</v>
      </c>
      <c r="E402" s="29">
        <f>E403</f>
        <v>0</v>
      </c>
      <c r="F402" s="29">
        <f>F405</f>
        <v>0</v>
      </c>
    </row>
    <row r="403" spans="1:6" s="20" customFormat="1" ht="18.75" customHeight="1" hidden="1">
      <c r="A403" s="146"/>
      <c r="B403" s="159"/>
      <c r="C403" s="159">
        <v>4300</v>
      </c>
      <c r="D403" s="170" t="s">
        <v>261</v>
      </c>
      <c r="E403" s="97"/>
      <c r="F403" s="97">
        <f>F404</f>
        <v>0</v>
      </c>
    </row>
    <row r="404" spans="1:6" s="20" customFormat="1" ht="18" customHeight="1" hidden="1">
      <c r="A404" s="146"/>
      <c r="B404" s="159"/>
      <c r="C404" s="159"/>
      <c r="D404" s="196" t="s">
        <v>268</v>
      </c>
      <c r="E404" s="248"/>
      <c r="F404" s="194"/>
    </row>
    <row r="405" spans="1:6" s="20" customFormat="1" ht="25.5" hidden="1">
      <c r="A405" s="25"/>
      <c r="B405" s="63"/>
      <c r="C405" s="17" t="s">
        <v>217</v>
      </c>
      <c r="D405" s="57" t="s">
        <v>218</v>
      </c>
      <c r="E405" s="35"/>
      <c r="F405" s="19"/>
    </row>
    <row r="406" spans="1:6" s="20" customFormat="1" ht="21.75" customHeight="1" hidden="1">
      <c r="A406" s="229"/>
      <c r="B406" s="252"/>
      <c r="C406" s="288" t="s">
        <v>127</v>
      </c>
      <c r="D406" s="287" t="s">
        <v>292</v>
      </c>
      <c r="E406" s="291"/>
      <c r="F406" s="265"/>
    </row>
    <row r="407" spans="1:6" s="114" customFormat="1" ht="30.75" hidden="1" thickBot="1">
      <c r="A407" s="49">
        <v>854</v>
      </c>
      <c r="B407" s="49"/>
      <c r="C407" s="293"/>
      <c r="D407" s="50" t="s">
        <v>223</v>
      </c>
      <c r="E407" s="294">
        <f>E410</f>
        <v>0</v>
      </c>
      <c r="F407" s="294">
        <f>F410</f>
        <v>0</v>
      </c>
    </row>
    <row r="408" spans="1:6" s="20" customFormat="1" ht="28.5" hidden="1">
      <c r="A408" s="69"/>
      <c r="B408" s="115">
        <v>85412</v>
      </c>
      <c r="C408" s="87"/>
      <c r="D408" s="71" t="s">
        <v>224</v>
      </c>
      <c r="E408" s="89">
        <f>E409</f>
        <v>0</v>
      </c>
      <c r="F408" s="89">
        <f>F409</f>
        <v>0</v>
      </c>
    </row>
    <row r="409" spans="1:6" s="20" customFormat="1" ht="21" customHeight="1" hidden="1">
      <c r="A409" s="15"/>
      <c r="B409" s="65"/>
      <c r="C409" s="65">
        <v>4300</v>
      </c>
      <c r="D409" s="37" t="s">
        <v>38</v>
      </c>
      <c r="E409" s="19"/>
      <c r="F409" s="19"/>
    </row>
    <row r="410" spans="1:6" s="20" customFormat="1" ht="27" customHeight="1" hidden="1">
      <c r="A410" s="69"/>
      <c r="B410" s="117">
        <v>85415</v>
      </c>
      <c r="C410" s="96"/>
      <c r="D410" s="82" t="s">
        <v>263</v>
      </c>
      <c r="E410" s="97">
        <f>E411</f>
        <v>0</v>
      </c>
      <c r="F410" s="97">
        <f>F411</f>
        <v>0</v>
      </c>
    </row>
    <row r="411" spans="1:6" s="20" customFormat="1" ht="21" customHeight="1" hidden="1" thickBot="1">
      <c r="A411" s="15"/>
      <c r="B411" s="65"/>
      <c r="C411" s="65">
        <v>4300</v>
      </c>
      <c r="D411" s="202" t="s">
        <v>261</v>
      </c>
      <c r="E411" s="19"/>
      <c r="F411" s="19"/>
    </row>
    <row r="412" spans="1:6" s="114" customFormat="1" ht="31.5" customHeight="1" thickBot="1">
      <c r="A412" s="198">
        <v>900</v>
      </c>
      <c r="B412" s="366" t="s">
        <v>225</v>
      </c>
      <c r="C412" s="353"/>
      <c r="D412" s="354"/>
      <c r="E412" s="113">
        <f>E413+E416+E422+E428+E430</f>
        <v>10900</v>
      </c>
      <c r="F412" s="337">
        <f>F413+F416+F422+F428+F430</f>
        <v>0</v>
      </c>
    </row>
    <row r="413" spans="1:6" s="20" customFormat="1" ht="19.5" customHeight="1">
      <c r="A413" s="146"/>
      <c r="B413" s="80">
        <v>90001</v>
      </c>
      <c r="C413" s="448" t="s">
        <v>226</v>
      </c>
      <c r="D413" s="449"/>
      <c r="E413" s="193">
        <f>E415</f>
        <v>6400</v>
      </c>
      <c r="F413" s="193">
        <f>F415</f>
        <v>0</v>
      </c>
    </row>
    <row r="414" spans="1:6" s="20" customFormat="1" ht="38.25">
      <c r="A414" s="416" t="s">
        <v>350</v>
      </c>
      <c r="B414" s="417"/>
      <c r="C414" s="169">
        <v>6210</v>
      </c>
      <c r="D414" s="186" t="s">
        <v>313</v>
      </c>
      <c r="E414" s="97">
        <f>E415</f>
        <v>6400</v>
      </c>
      <c r="F414" s="97">
        <f>F416+F417</f>
        <v>0</v>
      </c>
    </row>
    <row r="415" spans="1:6" s="20" customFormat="1" ht="25.5">
      <c r="A415" s="418"/>
      <c r="B415" s="419"/>
      <c r="C415" s="159"/>
      <c r="D415" s="138" t="s">
        <v>320</v>
      </c>
      <c r="E415" s="219">
        <v>6400</v>
      </c>
      <c r="F415" s="19"/>
    </row>
    <row r="416" spans="1:6" s="20" customFormat="1" ht="19.5" customHeight="1" hidden="1">
      <c r="A416" s="146"/>
      <c r="B416" s="117">
        <v>90002</v>
      </c>
      <c r="C416" s="96"/>
      <c r="D416" s="72" t="s">
        <v>227</v>
      </c>
      <c r="E416" s="118">
        <f>E417+E419</f>
        <v>0</v>
      </c>
      <c r="F416" s="118">
        <f>F417+F419</f>
        <v>0</v>
      </c>
    </row>
    <row r="417" spans="1:6" s="20" customFormat="1" ht="18.75" customHeight="1" hidden="1">
      <c r="A417" s="146"/>
      <c r="B417" s="44"/>
      <c r="C417" s="153" t="s">
        <v>47</v>
      </c>
      <c r="D417" s="170" t="s">
        <v>241</v>
      </c>
      <c r="E417" s="97"/>
      <c r="F417" s="177">
        <v>0</v>
      </c>
    </row>
    <row r="418" spans="1:6" s="20" customFormat="1" ht="38.25" hidden="1">
      <c r="A418" s="146"/>
      <c r="B418" s="44"/>
      <c r="C418" s="166"/>
      <c r="D418" s="196" t="s">
        <v>287</v>
      </c>
      <c r="E418" s="194"/>
      <c r="F418" s="263"/>
    </row>
    <row r="419" spans="1:6" s="20" customFormat="1" ht="18.75" customHeight="1" hidden="1">
      <c r="A419" s="146"/>
      <c r="B419" s="44"/>
      <c r="C419" s="153" t="s">
        <v>47</v>
      </c>
      <c r="D419" s="170" t="s">
        <v>240</v>
      </c>
      <c r="E419" s="97"/>
      <c r="F419" s="97"/>
    </row>
    <row r="420" spans="1:6" s="20" customFormat="1" ht="18.75" customHeight="1" hidden="1">
      <c r="A420" s="146"/>
      <c r="B420" s="44"/>
      <c r="C420" s="166"/>
      <c r="D420" s="187" t="s">
        <v>286</v>
      </c>
      <c r="E420" s="241"/>
      <c r="F420" s="191"/>
    </row>
    <row r="421" spans="1:6" s="20" customFormat="1" ht="25.5" hidden="1">
      <c r="A421" s="146"/>
      <c r="B421" s="44"/>
      <c r="C421" s="166" t="s">
        <v>127</v>
      </c>
      <c r="D421" s="138" t="s">
        <v>10</v>
      </c>
      <c r="E421" s="172"/>
      <c r="F421" s="172"/>
    </row>
    <row r="422" spans="1:6" s="20" customFormat="1" ht="21" customHeight="1">
      <c r="A422" s="146"/>
      <c r="B422" s="117">
        <v>90005</v>
      </c>
      <c r="C422" s="454" t="s">
        <v>271</v>
      </c>
      <c r="D422" s="365"/>
      <c r="E422" s="118">
        <f>E423+E426</f>
        <v>2500</v>
      </c>
      <c r="F422" s="118">
        <f>F423</f>
        <v>0</v>
      </c>
    </row>
    <row r="423" spans="1:6" s="20" customFormat="1" ht="17.25" customHeight="1" hidden="1">
      <c r="A423" s="146"/>
      <c r="B423" s="141"/>
      <c r="C423" s="36" t="s">
        <v>37</v>
      </c>
      <c r="D423" s="170" t="s">
        <v>241</v>
      </c>
      <c r="E423" s="97"/>
      <c r="F423" s="97"/>
    </row>
    <row r="424" spans="1:6" s="14" customFormat="1" ht="19.5" customHeight="1" hidden="1">
      <c r="A424" s="139"/>
      <c r="B424" s="136"/>
      <c r="C424" s="176"/>
      <c r="D424" s="138" t="s">
        <v>252</v>
      </c>
      <c r="E424" s="182"/>
      <c r="F424" s="182"/>
    </row>
    <row r="425" spans="1:6" s="14" customFormat="1" ht="19.5" customHeight="1" hidden="1">
      <c r="A425" s="139"/>
      <c r="B425" s="136"/>
      <c r="C425" s="176"/>
      <c r="D425" s="138" t="s">
        <v>253</v>
      </c>
      <c r="E425" s="181"/>
      <c r="F425" s="175"/>
    </row>
    <row r="426" spans="1:6" s="20" customFormat="1" ht="18.75" customHeight="1">
      <c r="A426" s="416" t="s">
        <v>339</v>
      </c>
      <c r="B426" s="417"/>
      <c r="C426" s="40" t="s">
        <v>47</v>
      </c>
      <c r="D426" s="374" t="s">
        <v>48</v>
      </c>
      <c r="E426" s="177">
        <f>E427</f>
        <v>2500</v>
      </c>
      <c r="F426" s="177"/>
    </row>
    <row r="427" spans="1:6" s="20" customFormat="1" ht="25.5">
      <c r="A427" s="418"/>
      <c r="B427" s="419"/>
      <c r="C427" s="185"/>
      <c r="D427" s="138" t="s">
        <v>11</v>
      </c>
      <c r="E427" s="219">
        <v>2500</v>
      </c>
      <c r="F427" s="220"/>
    </row>
    <row r="428" spans="1:6" s="20" customFormat="1" ht="19.5" customHeight="1">
      <c r="A428" s="146"/>
      <c r="B428" s="117">
        <v>90015</v>
      </c>
      <c r="C428" s="454" t="s">
        <v>228</v>
      </c>
      <c r="D428" s="365"/>
      <c r="E428" s="118">
        <f>E429</f>
        <v>2000</v>
      </c>
      <c r="F428" s="118">
        <f>F429</f>
        <v>0</v>
      </c>
    </row>
    <row r="429" spans="1:6" s="20" customFormat="1" ht="21" customHeight="1" thickBot="1">
      <c r="A429" s="472" t="s">
        <v>350</v>
      </c>
      <c r="B429" s="473"/>
      <c r="C429" s="96" t="s">
        <v>37</v>
      </c>
      <c r="D429" s="255" t="s">
        <v>38</v>
      </c>
      <c r="E429" s="42">
        <v>2000</v>
      </c>
      <c r="F429" s="42"/>
    </row>
    <row r="430" spans="1:6" s="20" customFormat="1" ht="19.5" customHeight="1" hidden="1">
      <c r="A430" s="146"/>
      <c r="B430" s="80">
        <v>90095</v>
      </c>
      <c r="C430" s="40"/>
      <c r="D430" s="119" t="s">
        <v>57</v>
      </c>
      <c r="E430" s="193">
        <f>E431</f>
        <v>0</v>
      </c>
      <c r="F430" s="193">
        <f>F431</f>
        <v>0</v>
      </c>
    </row>
    <row r="431" spans="1:6" s="20" customFormat="1" ht="18" customHeight="1" hidden="1" thickBot="1">
      <c r="A431" s="146"/>
      <c r="B431" s="159"/>
      <c r="C431" s="171">
        <v>4300</v>
      </c>
      <c r="D431" s="186" t="s">
        <v>38</v>
      </c>
      <c r="E431" s="97"/>
      <c r="F431" s="97"/>
    </row>
    <row r="432" spans="1:6" s="20" customFormat="1" ht="15" customHeight="1" hidden="1" thickBot="1">
      <c r="A432" s="235"/>
      <c r="B432" s="468"/>
      <c r="C432" s="468"/>
      <c r="D432" s="468"/>
      <c r="E432" s="468"/>
      <c r="F432" s="469"/>
    </row>
    <row r="433" spans="1:6" s="114" customFormat="1" ht="30" customHeight="1" thickBot="1">
      <c r="A433" s="52">
        <v>921</v>
      </c>
      <c r="B433" s="366" t="s">
        <v>229</v>
      </c>
      <c r="C433" s="353"/>
      <c r="D433" s="354"/>
      <c r="E433" s="113">
        <f>E434+E450+E462+E458</f>
        <v>2200</v>
      </c>
      <c r="F433" s="113">
        <f>F434+F450</f>
        <v>0</v>
      </c>
    </row>
    <row r="434" spans="1:6" s="20" customFormat="1" ht="19.5" customHeight="1">
      <c r="A434" s="411"/>
      <c r="B434" s="115">
        <v>92109</v>
      </c>
      <c r="C434" s="87"/>
      <c r="D434" s="88" t="s">
        <v>230</v>
      </c>
      <c r="E434" s="89">
        <f>E439+E435</f>
        <v>700</v>
      </c>
      <c r="F434" s="89">
        <f>F439+F435</f>
        <v>0</v>
      </c>
    </row>
    <row r="435" spans="1:6" s="20" customFormat="1" ht="21.75" customHeight="1" hidden="1">
      <c r="A435" s="146"/>
      <c r="B435" s="159"/>
      <c r="C435" s="159">
        <v>4300</v>
      </c>
      <c r="D435" s="222" t="s">
        <v>241</v>
      </c>
      <c r="E435" s="42"/>
      <c r="F435" s="42"/>
    </row>
    <row r="436" spans="1:6" s="20" customFormat="1" ht="12" customHeight="1" hidden="1">
      <c r="A436" s="229"/>
      <c r="B436" s="195"/>
      <c r="C436" s="195"/>
      <c r="D436" s="230" t="s">
        <v>268</v>
      </c>
      <c r="E436" s="219"/>
      <c r="F436" s="97"/>
    </row>
    <row r="437" spans="1:6" s="20" customFormat="1" ht="13.5" customHeight="1">
      <c r="A437" s="43"/>
      <c r="B437" s="44"/>
      <c r="C437" s="45"/>
      <c r="D437" s="46"/>
      <c r="E437" s="47"/>
      <c r="F437" s="47"/>
    </row>
    <row r="438" spans="1:6" s="6" customFormat="1" ht="7.5" customHeight="1">
      <c r="A438" s="48">
        <v>1</v>
      </c>
      <c r="B438" s="48">
        <v>2</v>
      </c>
      <c r="C438" s="48">
        <v>3</v>
      </c>
      <c r="D438" s="48">
        <v>4</v>
      </c>
      <c r="E438" s="48">
        <v>5</v>
      </c>
      <c r="F438" s="48">
        <v>6</v>
      </c>
    </row>
    <row r="439" spans="1:6" s="20" customFormat="1" ht="21.75" customHeight="1">
      <c r="A439" s="476" t="s">
        <v>339</v>
      </c>
      <c r="B439" s="477"/>
      <c r="C439" s="40" t="s">
        <v>47</v>
      </c>
      <c r="D439" s="412" t="s">
        <v>48</v>
      </c>
      <c r="E439" s="42">
        <f>E440</f>
        <v>700</v>
      </c>
      <c r="F439" s="42">
        <f>F440</f>
        <v>0</v>
      </c>
    </row>
    <row r="440" spans="1:6" s="20" customFormat="1" ht="25.5" customHeight="1">
      <c r="A440" s="478"/>
      <c r="B440" s="479"/>
      <c r="C440" s="413"/>
      <c r="D440" s="352" t="s">
        <v>12</v>
      </c>
      <c r="E440" s="219">
        <v>700</v>
      </c>
      <c r="F440" s="97"/>
    </row>
    <row r="441" spans="1:6" s="20" customFormat="1" ht="38.25" hidden="1">
      <c r="A441" s="79"/>
      <c r="B441" s="61"/>
      <c r="C441" s="61">
        <v>6298</v>
      </c>
      <c r="D441" s="41" t="s">
        <v>46</v>
      </c>
      <c r="E441" s="42"/>
      <c r="F441" s="42"/>
    </row>
    <row r="442" spans="1:6" s="20" customFormat="1" ht="12" customHeight="1" hidden="1">
      <c r="A442" s="43"/>
      <c r="B442" s="44"/>
      <c r="C442" s="45"/>
      <c r="D442" s="46"/>
      <c r="E442" s="47"/>
      <c r="F442" s="47"/>
    </row>
    <row r="443" spans="1:6" s="6" customFormat="1" ht="7.5" customHeight="1" hidden="1">
      <c r="A443" s="48">
        <v>1</v>
      </c>
      <c r="B443" s="48">
        <v>2</v>
      </c>
      <c r="C443" s="48">
        <v>3</v>
      </c>
      <c r="D443" s="48">
        <v>4</v>
      </c>
      <c r="E443" s="48">
        <v>5</v>
      </c>
      <c r="F443" s="48">
        <v>6</v>
      </c>
    </row>
    <row r="444" spans="1:6" s="20" customFormat="1" ht="28.5" customHeight="1" hidden="1">
      <c r="A444" s="25"/>
      <c r="B444" s="33"/>
      <c r="C444" s="22" t="s">
        <v>231</v>
      </c>
      <c r="D444" s="31" t="s">
        <v>232</v>
      </c>
      <c r="E444" s="32"/>
      <c r="F444" s="32"/>
    </row>
    <row r="445" spans="1:6" s="20" customFormat="1" ht="16.5" customHeight="1" hidden="1">
      <c r="A445" s="25"/>
      <c r="B445" s="30"/>
      <c r="C445" s="26" t="s">
        <v>47</v>
      </c>
      <c r="D445" s="31" t="s">
        <v>48</v>
      </c>
      <c r="E445" s="24"/>
      <c r="F445" s="24"/>
    </row>
    <row r="446" spans="1:6" ht="31.5" customHeight="1" hidden="1" thickBot="1">
      <c r="A446" s="3"/>
      <c r="B446" s="3"/>
      <c r="C446" s="3"/>
      <c r="D446" s="3"/>
      <c r="E446" s="3"/>
      <c r="F446" s="3"/>
    </row>
    <row r="447" spans="1:6" s="4" customFormat="1" ht="22.5" customHeight="1" hidden="1">
      <c r="A447" s="445" t="s">
        <v>15</v>
      </c>
      <c r="B447" s="447" t="s">
        <v>16</v>
      </c>
      <c r="C447" s="447" t="s">
        <v>17</v>
      </c>
      <c r="D447" s="447" t="s">
        <v>18</v>
      </c>
      <c r="E447" s="436" t="s">
        <v>19</v>
      </c>
      <c r="F447" s="436" t="s">
        <v>20</v>
      </c>
    </row>
    <row r="448" spans="1:6" s="4" customFormat="1" ht="15" customHeight="1" hidden="1" thickBot="1">
      <c r="A448" s="446"/>
      <c r="B448" s="437"/>
      <c r="C448" s="437"/>
      <c r="D448" s="437"/>
      <c r="E448" s="437"/>
      <c r="F448" s="437"/>
    </row>
    <row r="449" spans="1:6" s="6" customFormat="1" ht="7.5" customHeight="1" hidden="1">
      <c r="A449" s="127">
        <v>1</v>
      </c>
      <c r="B449" s="5">
        <v>2</v>
      </c>
      <c r="C449" s="5">
        <v>3</v>
      </c>
      <c r="D449" s="5">
        <v>3</v>
      </c>
      <c r="E449" s="5">
        <v>4</v>
      </c>
      <c r="F449" s="5">
        <v>5</v>
      </c>
    </row>
    <row r="450" spans="1:6" s="20" customFormat="1" ht="19.5" customHeight="1">
      <c r="A450" s="69"/>
      <c r="B450" s="117">
        <v>92116</v>
      </c>
      <c r="C450" s="454" t="s">
        <v>233</v>
      </c>
      <c r="D450" s="365"/>
      <c r="E450" s="97">
        <f>E452+E455</f>
        <v>1500</v>
      </c>
      <c r="F450" s="97">
        <f>F455</f>
        <v>0</v>
      </c>
    </row>
    <row r="451" spans="1:6" s="20" customFormat="1" ht="38.25" hidden="1">
      <c r="A451" s="15"/>
      <c r="B451" s="81"/>
      <c r="C451" s="17" t="s">
        <v>77</v>
      </c>
      <c r="D451" s="37" t="s">
        <v>78</v>
      </c>
      <c r="E451" s="35"/>
      <c r="F451" s="35"/>
    </row>
    <row r="452" spans="1:6" s="20" customFormat="1" ht="21.75" customHeight="1" hidden="1">
      <c r="A452" s="146"/>
      <c r="B452" s="159"/>
      <c r="C452" s="159">
        <v>4300</v>
      </c>
      <c r="D452" s="170" t="s">
        <v>241</v>
      </c>
      <c r="E452" s="97"/>
      <c r="F452" s="97"/>
    </row>
    <row r="453" spans="1:6" s="20" customFormat="1" ht="18" customHeight="1" hidden="1">
      <c r="A453" s="229"/>
      <c r="B453" s="195"/>
      <c r="C453" s="195"/>
      <c r="D453" s="230" t="s">
        <v>268</v>
      </c>
      <c r="E453" s="97"/>
      <c r="F453" s="97"/>
    </row>
    <row r="454" spans="1:6" s="20" customFormat="1" ht="25.5" hidden="1">
      <c r="A454" s="69"/>
      <c r="B454" s="65"/>
      <c r="C454" s="17" t="s">
        <v>231</v>
      </c>
      <c r="D454" s="37" t="s">
        <v>232</v>
      </c>
      <c r="E454" s="35"/>
      <c r="F454" s="35"/>
    </row>
    <row r="455" spans="1:6" s="20" customFormat="1" ht="20.25" customHeight="1">
      <c r="A455" s="416" t="s">
        <v>339</v>
      </c>
      <c r="B455" s="417"/>
      <c r="C455" s="40" t="s">
        <v>47</v>
      </c>
      <c r="D455" s="374" t="s">
        <v>48</v>
      </c>
      <c r="E455" s="177">
        <f>E456</f>
        <v>1500</v>
      </c>
      <c r="F455" s="177">
        <f>F456</f>
        <v>0</v>
      </c>
    </row>
    <row r="456" spans="1:6" s="20" customFormat="1" ht="39" customHeight="1" thickBot="1">
      <c r="A456" s="480"/>
      <c r="B456" s="481"/>
      <c r="C456" s="474" t="s">
        <v>13</v>
      </c>
      <c r="D456" s="475"/>
      <c r="E456" s="172">
        <v>1500</v>
      </c>
      <c r="F456" s="172"/>
    </row>
    <row r="457" spans="1:6" s="20" customFormat="1" ht="16.5" customHeight="1" hidden="1">
      <c r="A457" s="25"/>
      <c r="B457" s="30"/>
      <c r="C457" s="26" t="s">
        <v>47</v>
      </c>
      <c r="D457" s="31" t="s">
        <v>48</v>
      </c>
      <c r="E457" s="24"/>
      <c r="F457" s="24"/>
    </row>
    <row r="458" spans="1:6" s="20" customFormat="1" ht="19.5" customHeight="1" hidden="1">
      <c r="A458" s="69"/>
      <c r="B458" s="117">
        <v>92120</v>
      </c>
      <c r="C458" s="96"/>
      <c r="D458" s="72" t="s">
        <v>234</v>
      </c>
      <c r="E458" s="118">
        <f>E459</f>
        <v>0</v>
      </c>
      <c r="F458" s="118">
        <f>F459</f>
        <v>0</v>
      </c>
    </row>
    <row r="459" spans="1:6" s="20" customFormat="1" ht="21.75" customHeight="1" hidden="1">
      <c r="A459" s="146"/>
      <c r="B459" s="159"/>
      <c r="C459" s="159">
        <v>4300</v>
      </c>
      <c r="D459" s="170" t="s">
        <v>241</v>
      </c>
      <c r="E459" s="97">
        <f>E460</f>
        <v>0</v>
      </c>
      <c r="F459" s="97">
        <f>F460</f>
        <v>0</v>
      </c>
    </row>
    <row r="460" spans="1:6" s="20" customFormat="1" ht="18" customHeight="1" hidden="1">
      <c r="A460" s="146"/>
      <c r="B460" s="159"/>
      <c r="C460" s="159"/>
      <c r="D460" s="196" t="s">
        <v>259</v>
      </c>
      <c r="E460" s="194"/>
      <c r="F460" s="194"/>
    </row>
    <row r="461" spans="1:6" s="20" customFormat="1" ht="18" customHeight="1" hidden="1">
      <c r="A461" s="146"/>
      <c r="B461" s="195"/>
      <c r="C461" s="195">
        <v>4300</v>
      </c>
      <c r="D461" s="197" t="s">
        <v>260</v>
      </c>
      <c r="E461" s="42"/>
      <c r="F461" s="42"/>
    </row>
    <row r="462" spans="1:6" s="20" customFormat="1" ht="17.25" customHeight="1" hidden="1">
      <c r="A462" s="69"/>
      <c r="B462" s="117">
        <v>92195</v>
      </c>
      <c r="C462" s="96"/>
      <c r="D462" s="72" t="s">
        <v>57</v>
      </c>
      <c r="E462" s="118">
        <f>E463</f>
        <v>0</v>
      </c>
      <c r="F462" s="118">
        <f>F465</f>
        <v>0</v>
      </c>
    </row>
    <row r="463" spans="1:6" s="20" customFormat="1" ht="18.75" customHeight="1" hidden="1">
      <c r="A463" s="146"/>
      <c r="B463" s="44"/>
      <c r="C463" s="153" t="s">
        <v>47</v>
      </c>
      <c r="D463" s="170" t="s">
        <v>240</v>
      </c>
      <c r="E463" s="177">
        <f>E464</f>
        <v>0</v>
      </c>
      <c r="F463" s="177"/>
    </row>
    <row r="464" spans="1:6" s="20" customFormat="1" ht="15.75" customHeight="1" hidden="1">
      <c r="A464" s="531" t="s">
        <v>250</v>
      </c>
      <c r="B464" s="466"/>
      <c r="C464" s="466"/>
      <c r="D464" s="467"/>
      <c r="E464" s="172"/>
      <c r="F464" s="19"/>
    </row>
    <row r="465" spans="1:6" s="20" customFormat="1" ht="21.75" customHeight="1" hidden="1" thickBot="1">
      <c r="A465" s="15"/>
      <c r="B465" s="65"/>
      <c r="C465" s="65">
        <v>4300</v>
      </c>
      <c r="D465" s="37" t="s">
        <v>38</v>
      </c>
      <c r="E465" s="19"/>
      <c r="F465" s="19"/>
    </row>
    <row r="466" spans="1:6" s="114" customFormat="1" ht="24" customHeight="1" thickBot="1">
      <c r="A466" s="198">
        <v>926</v>
      </c>
      <c r="B466" s="366" t="s">
        <v>235</v>
      </c>
      <c r="C466" s="353"/>
      <c r="D466" s="354"/>
      <c r="E466" s="113">
        <f>E467+E471</f>
        <v>0</v>
      </c>
      <c r="F466" s="337">
        <f>F467+F471</f>
        <v>403500</v>
      </c>
    </row>
    <row r="467" spans="1:6" s="20" customFormat="1" ht="19.5" customHeight="1">
      <c r="A467" s="69"/>
      <c r="B467" s="80">
        <v>92601</v>
      </c>
      <c r="C467" s="451" t="s">
        <v>256</v>
      </c>
      <c r="D467" s="435"/>
      <c r="E467" s="225">
        <f>E468</f>
        <v>0</v>
      </c>
      <c r="F467" s="225">
        <f>F468</f>
        <v>403500</v>
      </c>
    </row>
    <row r="468" spans="1:6" s="20" customFormat="1" ht="21.75" customHeight="1">
      <c r="A468" s="416" t="s">
        <v>339</v>
      </c>
      <c r="B468" s="417"/>
      <c r="C468" s="40" t="s">
        <v>47</v>
      </c>
      <c r="D468" s="412" t="s">
        <v>48</v>
      </c>
      <c r="E468" s="226"/>
      <c r="F468" s="226">
        <f>F469</f>
        <v>403500</v>
      </c>
    </row>
    <row r="469" spans="1:6" s="20" customFormat="1" ht="23.25" customHeight="1" thickBot="1">
      <c r="A469" s="416"/>
      <c r="B469" s="417"/>
      <c r="C469" s="470" t="s">
        <v>272</v>
      </c>
      <c r="D469" s="471"/>
      <c r="E469" s="224"/>
      <c r="F469" s="248">
        <v>403500</v>
      </c>
    </row>
    <row r="470" spans="1:6" s="20" customFormat="1" ht="30" customHeight="1" hidden="1">
      <c r="A470" s="146"/>
      <c r="B470" s="527" t="s">
        <v>14</v>
      </c>
      <c r="C470" s="527"/>
      <c r="D470" s="528"/>
      <c r="E470" s="227"/>
      <c r="F470" s="228"/>
    </row>
    <row r="471" spans="1:6" s="20" customFormat="1" ht="19.5" customHeight="1" hidden="1">
      <c r="A471" s="69"/>
      <c r="B471" s="223">
        <v>92605</v>
      </c>
      <c r="C471" s="96"/>
      <c r="D471" s="82" t="s">
        <v>269</v>
      </c>
      <c r="E471" s="97">
        <f>E472</f>
        <v>0</v>
      </c>
      <c r="F471" s="97">
        <f>F474</f>
        <v>0</v>
      </c>
    </row>
    <row r="472" spans="1:6" s="20" customFormat="1" ht="21.75" customHeight="1" hidden="1">
      <c r="A472" s="146"/>
      <c r="B472" s="159"/>
      <c r="C472" s="159">
        <v>4300</v>
      </c>
      <c r="D472" s="222" t="s">
        <v>241</v>
      </c>
      <c r="E472" s="42">
        <f>E473</f>
        <v>0</v>
      </c>
      <c r="F472" s="42">
        <f>F473</f>
        <v>0</v>
      </c>
    </row>
    <row r="473" spans="1:6" s="20" customFormat="1" ht="18" customHeight="1" hidden="1">
      <c r="A473" s="146"/>
      <c r="B473" s="159"/>
      <c r="C473" s="159"/>
      <c r="D473" s="196" t="s">
        <v>268</v>
      </c>
      <c r="E473" s="194"/>
      <c r="F473" s="194"/>
    </row>
    <row r="474" spans="1:6" s="20" customFormat="1" ht="18.75" customHeight="1" hidden="1">
      <c r="A474" s="416" t="s">
        <v>258</v>
      </c>
      <c r="B474" s="417"/>
      <c r="C474" s="153" t="s">
        <v>47</v>
      </c>
      <c r="D474" s="170" t="s">
        <v>240</v>
      </c>
      <c r="E474" s="177">
        <f>E476</f>
        <v>0</v>
      </c>
      <c r="F474" s="177">
        <f>F475</f>
        <v>0</v>
      </c>
    </row>
    <row r="475" spans="1:6" s="20" customFormat="1" ht="30.75" customHeight="1" hidden="1">
      <c r="A475" s="416"/>
      <c r="B475" s="417"/>
      <c r="C475" s="188"/>
      <c r="D475" s="189" t="s">
        <v>257</v>
      </c>
      <c r="E475" s="190"/>
      <c r="F475" s="192"/>
    </row>
    <row r="476" spans="1:6" s="20" customFormat="1" ht="30" customHeight="1" hidden="1">
      <c r="A476" s="480"/>
      <c r="B476" s="481"/>
      <c r="C476" s="187"/>
      <c r="D476" s="185" t="s">
        <v>255</v>
      </c>
      <c r="E476" s="191"/>
      <c r="F476" s="35"/>
    </row>
    <row r="477" spans="1:6" s="20" customFormat="1" ht="28.5" customHeight="1" hidden="1" thickBot="1">
      <c r="A477" s="25"/>
      <c r="B477" s="33"/>
      <c r="C477" s="22" t="s">
        <v>70</v>
      </c>
      <c r="D477" s="37" t="s">
        <v>232</v>
      </c>
      <c r="E477" s="32"/>
      <c r="F477" s="32"/>
    </row>
    <row r="478" spans="1:7" s="120" customFormat="1" ht="22.5" customHeight="1" thickBot="1">
      <c r="A478" s="459" t="s">
        <v>236</v>
      </c>
      <c r="B478" s="460"/>
      <c r="C478" s="460"/>
      <c r="D478" s="461"/>
      <c r="E478" s="331">
        <f>E7+E57+E103+E188+E221+E249+E359+E412+E433+E466+E96+E74+E383</f>
        <v>110806.96</v>
      </c>
      <c r="F478" s="331">
        <f>F7+F57+F103+F188+F221+F249+F359+F412+F433+F466+F96+F74+F383</f>
        <v>835208.26</v>
      </c>
      <c r="G478" s="174">
        <f>E478-F478</f>
        <v>-724401.3</v>
      </c>
    </row>
    <row r="479" spans="5:9" ht="17.25" customHeight="1">
      <c r="E479" s="178"/>
      <c r="F479" s="179"/>
      <c r="G479" s="179"/>
      <c r="H479" s="296"/>
      <c r="I479" s="296"/>
    </row>
    <row r="480" spans="1:9" ht="14.25">
      <c r="A480" s="122" t="s">
        <v>237</v>
      </c>
      <c r="B480" s="123"/>
      <c r="C480" s="123"/>
      <c r="E480" s="180"/>
      <c r="H480" s="296"/>
      <c r="I480" s="296"/>
    </row>
    <row r="481" spans="2:9" ht="14.25">
      <c r="B481" s="126"/>
      <c r="C481" s="123"/>
      <c r="D481" s="125"/>
      <c r="E481" s="180"/>
      <c r="F481" s="180"/>
      <c r="G481" s="179"/>
      <c r="H481" s="296"/>
      <c r="I481" s="179"/>
    </row>
    <row r="482" spans="2:7" ht="12.75">
      <c r="B482" s="123"/>
      <c r="C482" s="123"/>
      <c r="D482" s="125"/>
      <c r="E482" s="125"/>
      <c r="F482" s="180"/>
      <c r="G482" s="179"/>
    </row>
    <row r="483" spans="2:6" ht="12.75">
      <c r="B483" s="123"/>
      <c r="C483" s="123"/>
      <c r="D483" s="125"/>
      <c r="E483" s="125"/>
      <c r="F483" s="180"/>
    </row>
    <row r="484" spans="2:6" ht="12.75">
      <c r="B484" s="123"/>
      <c r="C484" s="123"/>
      <c r="D484" s="125"/>
      <c r="E484" s="125"/>
      <c r="F484" s="180"/>
    </row>
    <row r="485" spans="2:6" ht="12.75">
      <c r="B485" s="123"/>
      <c r="C485" s="123"/>
      <c r="D485" s="125"/>
      <c r="E485" s="125"/>
      <c r="F485" s="180"/>
    </row>
    <row r="486" spans="2:6" ht="12.75">
      <c r="B486" s="123"/>
      <c r="C486" s="123"/>
      <c r="D486" s="125"/>
      <c r="E486" s="125"/>
      <c r="F486" s="180"/>
    </row>
    <row r="487" spans="2:6" ht="12.75">
      <c r="B487" s="123"/>
      <c r="C487" s="123"/>
      <c r="D487" s="125"/>
      <c r="E487" s="125"/>
      <c r="F487" s="125"/>
    </row>
    <row r="488" spans="2:6" ht="12.75">
      <c r="B488" s="123"/>
      <c r="C488" s="123"/>
      <c r="D488" s="125"/>
      <c r="E488" s="125"/>
      <c r="F488" s="125"/>
    </row>
    <row r="489" spans="2:6" ht="12.75">
      <c r="B489" s="123"/>
      <c r="C489" s="123"/>
      <c r="D489" s="125"/>
      <c r="E489" s="125"/>
      <c r="F489" s="125"/>
    </row>
    <row r="490" spans="2:6" ht="12.75">
      <c r="B490" s="123"/>
      <c r="C490" s="123"/>
      <c r="D490" s="125"/>
      <c r="E490" s="125"/>
      <c r="F490" s="125"/>
    </row>
    <row r="491" spans="2:6" ht="12.75">
      <c r="B491" s="123"/>
      <c r="C491" s="123"/>
      <c r="D491" s="125"/>
      <c r="E491" s="125"/>
      <c r="F491" s="125"/>
    </row>
    <row r="492" spans="2:6" ht="12.75">
      <c r="B492" s="123"/>
      <c r="C492" s="123"/>
      <c r="D492" s="125"/>
      <c r="E492" s="125"/>
      <c r="F492" s="125"/>
    </row>
    <row r="493" spans="2:6" ht="12.75">
      <c r="B493" s="123"/>
      <c r="C493" s="123"/>
      <c r="D493" s="125"/>
      <c r="E493" s="125"/>
      <c r="F493" s="125"/>
    </row>
    <row r="494" spans="2:6" ht="12.75">
      <c r="B494" s="123"/>
      <c r="C494" s="123"/>
      <c r="D494" s="125"/>
      <c r="E494" s="125"/>
      <c r="F494" s="125"/>
    </row>
    <row r="495" spans="2:6" ht="12.75">
      <c r="B495" s="123"/>
      <c r="C495" s="123"/>
      <c r="D495" s="125"/>
      <c r="E495" s="125"/>
      <c r="F495" s="125"/>
    </row>
    <row r="496" spans="2:6" ht="12.75">
      <c r="B496" s="123"/>
      <c r="C496" s="123"/>
      <c r="D496" s="125"/>
      <c r="E496" s="125"/>
      <c r="F496" s="125"/>
    </row>
    <row r="497" spans="2:6" ht="12.75">
      <c r="B497" s="123"/>
      <c r="C497" s="123"/>
      <c r="D497" s="125"/>
      <c r="E497" s="125"/>
      <c r="F497" s="125"/>
    </row>
    <row r="498" spans="2:6" ht="12.75">
      <c r="B498" s="123"/>
      <c r="C498" s="123"/>
      <c r="D498" s="125"/>
      <c r="E498" s="125"/>
      <c r="F498" s="125"/>
    </row>
    <row r="499" spans="2:6" ht="12.75">
      <c r="B499" s="123"/>
      <c r="C499" s="123"/>
      <c r="D499" s="125"/>
      <c r="E499" s="125"/>
      <c r="F499" s="125"/>
    </row>
    <row r="500" spans="2:6" ht="12.75">
      <c r="B500" s="123"/>
      <c r="C500" s="123"/>
      <c r="D500" s="125"/>
      <c r="E500" s="125"/>
      <c r="F500" s="125"/>
    </row>
    <row r="501" spans="2:6" ht="12.75">
      <c r="B501" s="123"/>
      <c r="C501" s="123"/>
      <c r="D501" s="125"/>
      <c r="E501" s="125"/>
      <c r="F501" s="125"/>
    </row>
    <row r="502" spans="2:6" ht="12.75">
      <c r="B502" s="123"/>
      <c r="C502" s="123"/>
      <c r="D502" s="125"/>
      <c r="E502" s="125"/>
      <c r="F502" s="125"/>
    </row>
    <row r="503" spans="2:6" ht="12.75">
      <c r="B503" s="123"/>
      <c r="C503" s="123"/>
      <c r="D503" s="125"/>
      <c r="E503" s="125"/>
      <c r="F503" s="125"/>
    </row>
    <row r="504" spans="2:6" ht="12.75">
      <c r="B504" s="123"/>
      <c r="C504" s="123"/>
      <c r="D504" s="125"/>
      <c r="E504" s="125"/>
      <c r="F504" s="125"/>
    </row>
    <row r="505" spans="2:6" ht="12.75">
      <c r="B505" s="123"/>
      <c r="C505" s="123"/>
      <c r="D505" s="125"/>
      <c r="E505" s="125"/>
      <c r="F505" s="125"/>
    </row>
    <row r="506" spans="2:6" ht="12.75">
      <c r="B506" s="123"/>
      <c r="C506" s="123"/>
      <c r="D506" s="125"/>
      <c r="E506" s="125"/>
      <c r="F506" s="125"/>
    </row>
    <row r="507" spans="2:6" ht="12.75">
      <c r="B507" s="123"/>
      <c r="C507" s="123"/>
      <c r="D507" s="125"/>
      <c r="E507" s="125"/>
      <c r="F507" s="125"/>
    </row>
    <row r="508" spans="2:6" ht="12.75">
      <c r="B508" s="123"/>
      <c r="C508" s="123"/>
      <c r="D508" s="125"/>
      <c r="E508" s="125"/>
      <c r="F508" s="125"/>
    </row>
    <row r="509" spans="2:6" ht="12.75">
      <c r="B509" s="123"/>
      <c r="C509" s="123"/>
      <c r="D509" s="125"/>
      <c r="E509" s="125"/>
      <c r="F509" s="125"/>
    </row>
    <row r="510" spans="2:6" ht="12.75">
      <c r="B510" s="123"/>
      <c r="C510" s="123"/>
      <c r="D510" s="125"/>
      <c r="E510" s="125"/>
      <c r="F510" s="125"/>
    </row>
    <row r="511" spans="2:6" ht="12.75">
      <c r="B511" s="123"/>
      <c r="C511" s="123"/>
      <c r="D511" s="125"/>
      <c r="E511" s="125"/>
      <c r="F511" s="125"/>
    </row>
    <row r="512" spans="2:6" ht="12.75">
      <c r="B512" s="123"/>
      <c r="C512" s="123"/>
      <c r="D512" s="125"/>
      <c r="E512" s="125"/>
      <c r="F512" s="125"/>
    </row>
  </sheetData>
  <mergeCells count="118">
    <mergeCell ref="A69:B71"/>
    <mergeCell ref="C104:D104"/>
    <mergeCell ref="C106:D106"/>
    <mergeCell ref="F303:F304"/>
    <mergeCell ref="B164:D164"/>
    <mergeCell ref="B470:D470"/>
    <mergeCell ref="B412:D412"/>
    <mergeCell ref="A299:B301"/>
    <mergeCell ref="B432:F432"/>
    <mergeCell ref="A447:A448"/>
    <mergeCell ref="B447:B448"/>
    <mergeCell ref="E303:E304"/>
    <mergeCell ref="A192:B212"/>
    <mergeCell ref="C222:D222"/>
    <mergeCell ref="C191:D191"/>
    <mergeCell ref="A2:F2"/>
    <mergeCell ref="A474:B476"/>
    <mergeCell ref="A464:D464"/>
    <mergeCell ref="B103:D103"/>
    <mergeCell ref="B237:D237"/>
    <mergeCell ref="B433:D433"/>
    <mergeCell ref="A303:A304"/>
    <mergeCell ref="B303:B304"/>
    <mergeCell ref="B188:D188"/>
    <mergeCell ref="B221:D221"/>
    <mergeCell ref="A478:D478"/>
    <mergeCell ref="E4:E5"/>
    <mergeCell ref="B383:D383"/>
    <mergeCell ref="B466:D466"/>
    <mergeCell ref="A4:A5"/>
    <mergeCell ref="B4:B5"/>
    <mergeCell ref="C4:C5"/>
    <mergeCell ref="D303:D304"/>
    <mergeCell ref="B249:D249"/>
    <mergeCell ref="E119:E120"/>
    <mergeCell ref="D4:D5"/>
    <mergeCell ref="B74:D74"/>
    <mergeCell ref="E447:E448"/>
    <mergeCell ref="F447:F448"/>
    <mergeCell ref="B7:D7"/>
    <mergeCell ref="C32:D32"/>
    <mergeCell ref="C303:C304"/>
    <mergeCell ref="F4:F5"/>
    <mergeCell ref="A251:B253"/>
    <mergeCell ref="F119:F120"/>
    <mergeCell ref="B21:D21"/>
    <mergeCell ref="B359:D359"/>
    <mergeCell ref="B96:D96"/>
    <mergeCell ref="B34:D34"/>
    <mergeCell ref="B51:D51"/>
    <mergeCell ref="B57:D57"/>
    <mergeCell ref="A23:B31"/>
    <mergeCell ref="C162:D162"/>
    <mergeCell ref="B357:D357"/>
    <mergeCell ref="B119:B120"/>
    <mergeCell ref="C22:D22"/>
    <mergeCell ref="C41:D41"/>
    <mergeCell ref="C75:D75"/>
    <mergeCell ref="C58:D58"/>
    <mergeCell ref="C61:D61"/>
    <mergeCell ref="C60:D60"/>
    <mergeCell ref="C31:D31"/>
    <mergeCell ref="C30:D30"/>
    <mergeCell ref="C26:D26"/>
    <mergeCell ref="C25:D25"/>
    <mergeCell ref="C24:D24"/>
    <mergeCell ref="C89:D89"/>
    <mergeCell ref="A84:B89"/>
    <mergeCell ref="A98:B99"/>
    <mergeCell ref="B33:D33"/>
    <mergeCell ref="B35:D35"/>
    <mergeCell ref="B37:D37"/>
    <mergeCell ref="B36:D36"/>
    <mergeCell ref="A42:B42"/>
    <mergeCell ref="A59:B60"/>
    <mergeCell ref="A225:B230"/>
    <mergeCell ref="A350:B350"/>
    <mergeCell ref="A105:B106"/>
    <mergeCell ref="C111:D111"/>
    <mergeCell ref="A113:B115"/>
    <mergeCell ref="C122:D122"/>
    <mergeCell ref="C119:C120"/>
    <mergeCell ref="D119:D120"/>
    <mergeCell ref="A119:A120"/>
    <mergeCell ref="C365:D365"/>
    <mergeCell ref="C368:D368"/>
    <mergeCell ref="C298:D298"/>
    <mergeCell ref="C349:D349"/>
    <mergeCell ref="C371:D371"/>
    <mergeCell ref="C360:D360"/>
    <mergeCell ref="A127:B132"/>
    <mergeCell ref="A133:B133"/>
    <mergeCell ref="A150:B150"/>
    <mergeCell ref="A163:B163"/>
    <mergeCell ref="A364:B365"/>
    <mergeCell ref="A369:B370"/>
    <mergeCell ref="A353:B353"/>
    <mergeCell ref="A354:B355"/>
    <mergeCell ref="A376:B378"/>
    <mergeCell ref="C384:D384"/>
    <mergeCell ref="C395:D395"/>
    <mergeCell ref="C397:D397"/>
    <mergeCell ref="A385:A398"/>
    <mergeCell ref="C413:D413"/>
    <mergeCell ref="C422:D422"/>
    <mergeCell ref="C428:D428"/>
    <mergeCell ref="C450:D450"/>
    <mergeCell ref="C447:C448"/>
    <mergeCell ref="D447:D448"/>
    <mergeCell ref="C469:D469"/>
    <mergeCell ref="A468:B469"/>
    <mergeCell ref="A414:B415"/>
    <mergeCell ref="A426:B427"/>
    <mergeCell ref="A429:B429"/>
    <mergeCell ref="C456:D456"/>
    <mergeCell ref="A439:B440"/>
    <mergeCell ref="A455:B456"/>
    <mergeCell ref="C467:D467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 96/2008
z dnia  17 grudnia 2008r.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2008-12-17T13:46:54Z</cp:lastPrinted>
  <dcterms:created xsi:type="dcterms:W3CDTF">2008-02-21T12:21:20Z</dcterms:created>
  <dcterms:modified xsi:type="dcterms:W3CDTF">2008-12-22T07:31:16Z</dcterms:modified>
  <cp:category/>
  <cp:version/>
  <cp:contentType/>
  <cp:contentStatus/>
</cp:coreProperties>
</file>